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\Desktop\"/>
    </mc:Choice>
  </mc:AlternateContent>
  <bookViews>
    <workbookView xWindow="0" yWindow="0" windowWidth="22575" windowHeight="8445" firstSheet="1" activeTab="7"/>
  </bookViews>
  <sheets>
    <sheet name="Start up Cost" sheetId="2" r:id="rId1"/>
    <sheet name="Income Statement Year 1 " sheetId="4" r:id="rId2"/>
    <sheet name="Income Statement Year 2" sheetId="11" r:id="rId3"/>
    <sheet name="Income Statement Year 3" sheetId="10" r:id="rId4"/>
    <sheet name="Cashflow Year 1" sheetId="6" r:id="rId5"/>
    <sheet name="Cashflow Year 2" sheetId="13" r:id="rId6"/>
    <sheet name="Cashflow Year 3" sheetId="12" r:id="rId7"/>
    <sheet name="Balance sheet Year1-3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3" l="1"/>
  <c r="Q40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Q35" i="13"/>
  <c r="Q34" i="13"/>
  <c r="Q33" i="13"/>
  <c r="Q32" i="13"/>
  <c r="Q31" i="13"/>
  <c r="Q37" i="13" s="1"/>
  <c r="P26" i="13"/>
  <c r="P46" i="13" s="1"/>
  <c r="P49" i="13" s="1"/>
  <c r="Q24" i="13"/>
  <c r="P24" i="13"/>
  <c r="O24" i="13"/>
  <c r="N24" i="13"/>
  <c r="M24" i="13"/>
  <c r="L24" i="13"/>
  <c r="K24" i="13"/>
  <c r="J24" i="13"/>
  <c r="I24" i="13"/>
  <c r="H24" i="13"/>
  <c r="G24" i="13"/>
  <c r="F24" i="13"/>
  <c r="F26" i="13" s="1"/>
  <c r="F46" i="13" s="1"/>
  <c r="F49" i="13" s="1"/>
  <c r="E24" i="13"/>
  <c r="E26" i="13" s="1"/>
  <c r="E46" i="13" s="1"/>
  <c r="E49" i="13" s="1"/>
  <c r="Q22" i="13"/>
  <c r="P20" i="13"/>
  <c r="O20" i="13"/>
  <c r="N20" i="13"/>
  <c r="M20" i="13"/>
  <c r="L20" i="13"/>
  <c r="K20" i="13"/>
  <c r="J20" i="13"/>
  <c r="I20" i="13"/>
  <c r="H20" i="13"/>
  <c r="H26" i="13" s="1"/>
  <c r="H46" i="13" s="1"/>
  <c r="H49" i="13" s="1"/>
  <c r="G20" i="13"/>
  <c r="G26" i="13" s="1"/>
  <c r="G46" i="13" s="1"/>
  <c r="G49" i="13" s="1"/>
  <c r="F20" i="13"/>
  <c r="E20" i="13"/>
  <c r="Q18" i="13"/>
  <c r="Q20" i="13" s="1"/>
  <c r="P16" i="13"/>
  <c r="O16" i="13"/>
  <c r="N16" i="13"/>
  <c r="M16" i="13"/>
  <c r="L16" i="13"/>
  <c r="K16" i="13"/>
  <c r="J16" i="13"/>
  <c r="J26" i="13" s="1"/>
  <c r="J46" i="13" s="1"/>
  <c r="J49" i="13" s="1"/>
  <c r="I16" i="13"/>
  <c r="I26" i="13" s="1"/>
  <c r="I46" i="13" s="1"/>
  <c r="I49" i="13" s="1"/>
  <c r="H16" i="13"/>
  <c r="G16" i="13"/>
  <c r="F16" i="13"/>
  <c r="E16" i="13"/>
  <c r="Q14" i="13"/>
  <c r="Q16" i="13" s="1"/>
  <c r="P12" i="13"/>
  <c r="O12" i="13"/>
  <c r="N12" i="13"/>
  <c r="M12" i="13"/>
  <c r="L12" i="13"/>
  <c r="L26" i="13" s="1"/>
  <c r="L46" i="13" s="1"/>
  <c r="L49" i="13" s="1"/>
  <c r="K12" i="13"/>
  <c r="K26" i="13" s="1"/>
  <c r="K46" i="13" s="1"/>
  <c r="K49" i="13" s="1"/>
  <c r="J12" i="13"/>
  <c r="I12" i="13"/>
  <c r="H12" i="13"/>
  <c r="G12" i="13"/>
  <c r="F12" i="13"/>
  <c r="E12" i="13"/>
  <c r="Q10" i="13"/>
  <c r="Q12" i="13" s="1"/>
  <c r="P8" i="13"/>
  <c r="O8" i="13"/>
  <c r="O26" i="13" s="1"/>
  <c r="O46" i="13" s="1"/>
  <c r="O49" i="13" s="1"/>
  <c r="N8" i="13"/>
  <c r="N26" i="13" s="1"/>
  <c r="N46" i="13" s="1"/>
  <c r="N49" i="13" s="1"/>
  <c r="M8" i="13"/>
  <c r="M26" i="13" s="1"/>
  <c r="M46" i="13" s="1"/>
  <c r="M49" i="13" s="1"/>
  <c r="L8" i="13"/>
  <c r="K8" i="13"/>
  <c r="J8" i="13"/>
  <c r="I8" i="13"/>
  <c r="H8" i="13"/>
  <c r="G8" i="13"/>
  <c r="F8" i="13"/>
  <c r="E8" i="13"/>
  <c r="Q6" i="13"/>
  <c r="Q8" i="13" s="1"/>
  <c r="Q44" i="12"/>
  <c r="Q40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Q35" i="12"/>
  <c r="Q34" i="12"/>
  <c r="Q33" i="12"/>
  <c r="Q32" i="12"/>
  <c r="Q31" i="12"/>
  <c r="Q37" i="12" s="1"/>
  <c r="F26" i="12"/>
  <c r="F46" i="12" s="1"/>
  <c r="F49" i="12" s="1"/>
  <c r="Q24" i="12"/>
  <c r="P24" i="12"/>
  <c r="O24" i="12"/>
  <c r="N24" i="12"/>
  <c r="M24" i="12"/>
  <c r="L24" i="12"/>
  <c r="K24" i="12"/>
  <c r="J24" i="12"/>
  <c r="I24" i="12"/>
  <c r="H24" i="12"/>
  <c r="H26" i="12" s="1"/>
  <c r="H46" i="12" s="1"/>
  <c r="H49" i="12" s="1"/>
  <c r="G24" i="12"/>
  <c r="G26" i="12" s="1"/>
  <c r="G46" i="12" s="1"/>
  <c r="G49" i="12" s="1"/>
  <c r="F24" i="12"/>
  <c r="E24" i="12"/>
  <c r="Q22" i="12"/>
  <c r="Q20" i="12"/>
  <c r="P20" i="12"/>
  <c r="O20" i="12"/>
  <c r="N20" i="12"/>
  <c r="M20" i="12"/>
  <c r="L20" i="12"/>
  <c r="K20" i="12"/>
  <c r="J20" i="12"/>
  <c r="I20" i="12"/>
  <c r="I26" i="12" s="1"/>
  <c r="I46" i="12" s="1"/>
  <c r="I49" i="12" s="1"/>
  <c r="H20" i="12"/>
  <c r="G20" i="12"/>
  <c r="F20" i="12"/>
  <c r="E20" i="12"/>
  <c r="Q18" i="12"/>
  <c r="P16" i="12"/>
  <c r="O16" i="12"/>
  <c r="N16" i="12"/>
  <c r="M16" i="12"/>
  <c r="L16" i="12"/>
  <c r="K16" i="12"/>
  <c r="J16" i="12"/>
  <c r="J26" i="12" s="1"/>
  <c r="J46" i="12" s="1"/>
  <c r="J49" i="12" s="1"/>
  <c r="I16" i="12"/>
  <c r="H16" i="12"/>
  <c r="G16" i="12"/>
  <c r="F16" i="12"/>
  <c r="E16" i="12"/>
  <c r="Q14" i="12"/>
  <c r="Q16" i="12" s="1"/>
  <c r="P12" i="12"/>
  <c r="O12" i="12"/>
  <c r="N12" i="12"/>
  <c r="M12" i="12"/>
  <c r="L12" i="12"/>
  <c r="L26" i="12" s="1"/>
  <c r="L46" i="12" s="1"/>
  <c r="L49" i="12" s="1"/>
  <c r="K12" i="12"/>
  <c r="K26" i="12" s="1"/>
  <c r="K46" i="12" s="1"/>
  <c r="K49" i="12" s="1"/>
  <c r="J12" i="12"/>
  <c r="I12" i="12"/>
  <c r="H12" i="12"/>
  <c r="G12" i="12"/>
  <c r="F12" i="12"/>
  <c r="E12" i="12"/>
  <c r="Q10" i="12"/>
  <c r="Q12" i="12" s="1"/>
  <c r="P8" i="12"/>
  <c r="P26" i="12" s="1"/>
  <c r="P46" i="12" s="1"/>
  <c r="P49" i="12" s="1"/>
  <c r="O8" i="12"/>
  <c r="O26" i="12" s="1"/>
  <c r="O46" i="12" s="1"/>
  <c r="O49" i="12" s="1"/>
  <c r="N8" i="12"/>
  <c r="N26" i="12" s="1"/>
  <c r="N46" i="12" s="1"/>
  <c r="N49" i="12" s="1"/>
  <c r="M8" i="12"/>
  <c r="M26" i="12" s="1"/>
  <c r="M46" i="12" s="1"/>
  <c r="M49" i="12" s="1"/>
  <c r="L8" i="12"/>
  <c r="K8" i="12"/>
  <c r="J8" i="12"/>
  <c r="I8" i="12"/>
  <c r="H8" i="12"/>
  <c r="G8" i="12"/>
  <c r="F8" i="12"/>
  <c r="E8" i="12"/>
  <c r="E26" i="12" s="1"/>
  <c r="E46" i="12" s="1"/>
  <c r="E49" i="12" s="1"/>
  <c r="Q6" i="12"/>
  <c r="Q8" i="12" s="1"/>
  <c r="Q26" i="12" s="1"/>
  <c r="L26" i="6"/>
  <c r="L46" i="6" s="1"/>
  <c r="P46" i="6"/>
  <c r="O46" i="6"/>
  <c r="N46" i="6"/>
  <c r="M46" i="6"/>
  <c r="K46" i="6"/>
  <c r="J46" i="6"/>
  <c r="I46" i="6"/>
  <c r="H46" i="6"/>
  <c r="G46" i="6"/>
  <c r="F46" i="6"/>
  <c r="E46" i="6"/>
  <c r="Q46" i="6"/>
  <c r="B22" i="2"/>
  <c r="Q44" i="6"/>
  <c r="Q40" i="6"/>
  <c r="Q35" i="6"/>
  <c r="Q34" i="6"/>
  <c r="E24" i="11"/>
  <c r="E25" i="11" s="1"/>
  <c r="M19" i="11"/>
  <c r="L19" i="11"/>
  <c r="K19" i="11"/>
  <c r="J19" i="11"/>
  <c r="I19" i="11"/>
  <c r="I24" i="11" s="1"/>
  <c r="H19" i="11"/>
  <c r="H24" i="11" s="1"/>
  <c r="G19" i="11"/>
  <c r="G24" i="11" s="1"/>
  <c r="F19" i="11"/>
  <c r="F24" i="11" s="1"/>
  <c r="E19" i="11"/>
  <c r="D19" i="11"/>
  <c r="C19" i="11"/>
  <c r="B19" i="11"/>
  <c r="N17" i="11"/>
  <c r="N16" i="11"/>
  <c r="N15" i="11"/>
  <c r="N19" i="11" s="1"/>
  <c r="N10" i="11"/>
  <c r="M10" i="11"/>
  <c r="M24" i="11" s="1"/>
  <c r="L10" i="11"/>
  <c r="L24" i="11" s="1"/>
  <c r="K10" i="11"/>
  <c r="K24" i="11" s="1"/>
  <c r="J10" i="11"/>
  <c r="J24" i="11" s="1"/>
  <c r="I10" i="11"/>
  <c r="H10" i="11"/>
  <c r="G10" i="11"/>
  <c r="F10" i="11"/>
  <c r="E10" i="11"/>
  <c r="D10" i="11"/>
  <c r="D24" i="11" s="1"/>
  <c r="C10" i="11"/>
  <c r="C24" i="11" s="1"/>
  <c r="B10" i="11"/>
  <c r="B24" i="11" s="1"/>
  <c r="E24" i="10"/>
  <c r="M19" i="10"/>
  <c r="L19" i="10"/>
  <c r="K19" i="10"/>
  <c r="J19" i="10"/>
  <c r="I19" i="10"/>
  <c r="I24" i="10" s="1"/>
  <c r="H19" i="10"/>
  <c r="H24" i="10" s="1"/>
  <c r="G19" i="10"/>
  <c r="G24" i="10" s="1"/>
  <c r="F19" i="10"/>
  <c r="F24" i="10" s="1"/>
  <c r="E19" i="10"/>
  <c r="D19" i="10"/>
  <c r="C19" i="10"/>
  <c r="B19" i="10"/>
  <c r="N17" i="10"/>
  <c r="N16" i="10"/>
  <c r="N15" i="10"/>
  <c r="N19" i="10" s="1"/>
  <c r="N10" i="10"/>
  <c r="N24" i="10" s="1"/>
  <c r="M10" i="10"/>
  <c r="M24" i="10" s="1"/>
  <c r="L10" i="10"/>
  <c r="L24" i="10" s="1"/>
  <c r="K10" i="10"/>
  <c r="K24" i="10" s="1"/>
  <c r="J10" i="10"/>
  <c r="J24" i="10" s="1"/>
  <c r="I10" i="10"/>
  <c r="H10" i="10"/>
  <c r="G10" i="10"/>
  <c r="F10" i="10"/>
  <c r="E10" i="10"/>
  <c r="D10" i="10"/>
  <c r="D24" i="10" s="1"/>
  <c r="C10" i="10"/>
  <c r="C24" i="10" s="1"/>
  <c r="B10" i="10"/>
  <c r="B24" i="10" s="1"/>
  <c r="N17" i="4"/>
  <c r="N16" i="4"/>
  <c r="B19" i="2"/>
  <c r="Q26" i="13" l="1"/>
  <c r="Q46" i="13" s="1"/>
  <c r="Q49" i="13" s="1"/>
  <c r="Q46" i="12"/>
  <c r="Q49" i="12" s="1"/>
  <c r="F25" i="11"/>
  <c r="F26" i="11" s="1"/>
  <c r="J25" i="11"/>
  <c r="J26" i="11" s="1"/>
  <c r="H25" i="11"/>
  <c r="H26" i="11" s="1"/>
  <c r="B25" i="11"/>
  <c r="B26" i="11" s="1"/>
  <c r="G25" i="11"/>
  <c r="G26" i="11" s="1"/>
  <c r="M25" i="11"/>
  <c r="M26" i="11" s="1"/>
  <c r="I25" i="11"/>
  <c r="I26" i="11"/>
  <c r="D25" i="11"/>
  <c r="D26" i="11" s="1"/>
  <c r="L25" i="11"/>
  <c r="L26" i="11" s="1"/>
  <c r="K25" i="11"/>
  <c r="K26" i="11" s="1"/>
  <c r="N24" i="11"/>
  <c r="C25" i="11"/>
  <c r="C26" i="11"/>
  <c r="E26" i="11"/>
  <c r="J25" i="10"/>
  <c r="J26" i="10"/>
  <c r="G25" i="10"/>
  <c r="G26" i="10" s="1"/>
  <c r="M25" i="10"/>
  <c r="M26" i="10" s="1"/>
  <c r="C25" i="10"/>
  <c r="C26" i="10"/>
  <c r="K25" i="10"/>
  <c r="K26" i="10" s="1"/>
  <c r="H25" i="10"/>
  <c r="H26" i="10"/>
  <c r="B25" i="10"/>
  <c r="B26" i="10" s="1"/>
  <c r="D25" i="10"/>
  <c r="D26" i="10" s="1"/>
  <c r="F25" i="10"/>
  <c r="F26" i="10" s="1"/>
  <c r="L25" i="10"/>
  <c r="L26" i="10" s="1"/>
  <c r="I25" i="10"/>
  <c r="I26" i="10"/>
  <c r="N25" i="10"/>
  <c r="N26" i="10" s="1"/>
  <c r="E25" i="10"/>
  <c r="E26" i="10" s="1"/>
  <c r="N25" i="11" l="1"/>
  <c r="N26" i="11" s="1"/>
  <c r="H21" i="9" l="1"/>
  <c r="G21" i="9"/>
  <c r="F21" i="9"/>
  <c r="F11" i="9"/>
  <c r="H11" i="9"/>
  <c r="G11" i="9"/>
  <c r="I21" i="9" l="1"/>
  <c r="I23" i="9" s="1"/>
  <c r="I12" i="9"/>
  <c r="P37" i="6"/>
  <c r="O37" i="6"/>
  <c r="N37" i="6"/>
  <c r="M37" i="6"/>
  <c r="L37" i="6"/>
  <c r="K37" i="6"/>
  <c r="J37" i="6"/>
  <c r="I37" i="6"/>
  <c r="H37" i="6"/>
  <c r="G37" i="6"/>
  <c r="F37" i="6"/>
  <c r="E37" i="6"/>
  <c r="Q33" i="6"/>
  <c r="Q32" i="6"/>
  <c r="Q31" i="6"/>
  <c r="P24" i="6"/>
  <c r="O24" i="6"/>
  <c r="N24" i="6"/>
  <c r="M24" i="6"/>
  <c r="L24" i="6"/>
  <c r="K24" i="6"/>
  <c r="J24" i="6"/>
  <c r="I24" i="6"/>
  <c r="H24" i="6"/>
  <c r="G24" i="6"/>
  <c r="F24" i="6"/>
  <c r="E24" i="6"/>
  <c r="Q22" i="6"/>
  <c r="Q24" i="6" s="1"/>
  <c r="P20" i="6"/>
  <c r="O20" i="6"/>
  <c r="N20" i="6"/>
  <c r="M20" i="6"/>
  <c r="L20" i="6"/>
  <c r="K20" i="6"/>
  <c r="J20" i="6"/>
  <c r="I20" i="6"/>
  <c r="H20" i="6"/>
  <c r="G20" i="6"/>
  <c r="F20" i="6"/>
  <c r="E20" i="6"/>
  <c r="Q18" i="6"/>
  <c r="Q20" i="6" s="1"/>
  <c r="P16" i="6"/>
  <c r="O16" i="6"/>
  <c r="N16" i="6"/>
  <c r="M16" i="6"/>
  <c r="L16" i="6"/>
  <c r="K16" i="6"/>
  <c r="J16" i="6"/>
  <c r="I16" i="6"/>
  <c r="H16" i="6"/>
  <c r="G16" i="6"/>
  <c r="F16" i="6"/>
  <c r="E16" i="6"/>
  <c r="Q14" i="6"/>
  <c r="Q16" i="6" s="1"/>
  <c r="P12" i="6"/>
  <c r="O12" i="6"/>
  <c r="N12" i="6"/>
  <c r="M12" i="6"/>
  <c r="L12" i="6"/>
  <c r="K12" i="6"/>
  <c r="J12" i="6"/>
  <c r="I12" i="6"/>
  <c r="H12" i="6"/>
  <c r="G12" i="6"/>
  <c r="F12" i="6"/>
  <c r="E12" i="6"/>
  <c r="Q10" i="6"/>
  <c r="Q12" i="6" s="1"/>
  <c r="P8" i="6"/>
  <c r="O8" i="6"/>
  <c r="N8" i="6"/>
  <c r="M8" i="6"/>
  <c r="L8" i="6"/>
  <c r="K8" i="6"/>
  <c r="J8" i="6"/>
  <c r="I8" i="6"/>
  <c r="H8" i="6"/>
  <c r="G8" i="6"/>
  <c r="F8" i="6"/>
  <c r="E8" i="6"/>
  <c r="E26" i="6" s="1"/>
  <c r="Q6" i="6"/>
  <c r="Q8" i="6" s="1"/>
  <c r="Q26" i="6" s="1"/>
  <c r="E24" i="4"/>
  <c r="M19" i="4"/>
  <c r="L19" i="4"/>
  <c r="K19" i="4"/>
  <c r="J19" i="4"/>
  <c r="I19" i="4"/>
  <c r="H19" i="4"/>
  <c r="G19" i="4"/>
  <c r="G24" i="4" s="1"/>
  <c r="F19" i="4"/>
  <c r="F24" i="4" s="1"/>
  <c r="E19" i="4"/>
  <c r="D19" i="4"/>
  <c r="C19" i="4"/>
  <c r="B19" i="4"/>
  <c r="N15" i="4"/>
  <c r="N19" i="4" s="1"/>
  <c r="N10" i="4"/>
  <c r="N24" i="4" s="1"/>
  <c r="M10" i="4"/>
  <c r="L10" i="4"/>
  <c r="L24" i="4" s="1"/>
  <c r="K10" i="4"/>
  <c r="J10" i="4"/>
  <c r="I10" i="4"/>
  <c r="I24" i="4" s="1"/>
  <c r="H10" i="4"/>
  <c r="G10" i="4"/>
  <c r="F10" i="4"/>
  <c r="E10" i="4"/>
  <c r="D10" i="4"/>
  <c r="D24" i="4" s="1"/>
  <c r="C10" i="4"/>
  <c r="C24" i="4" s="1"/>
  <c r="B10" i="4"/>
  <c r="B12" i="2"/>
  <c r="B7" i="2"/>
  <c r="P26" i="6" l="1"/>
  <c r="E49" i="6"/>
  <c r="F26" i="6"/>
  <c r="G26" i="6"/>
  <c r="J26" i="6"/>
  <c r="H26" i="6"/>
  <c r="Q37" i="6"/>
  <c r="Q49" i="6" s="1"/>
  <c r="J24" i="4"/>
  <c r="K24" i="4"/>
  <c r="O26" i="6"/>
  <c r="N26" i="6"/>
  <c r="K26" i="6"/>
  <c r="M26" i="6"/>
  <c r="I26" i="6"/>
  <c r="M24" i="4"/>
  <c r="M25" i="4" s="1"/>
  <c r="M26" i="4" s="1"/>
  <c r="H24" i="4"/>
  <c r="B24" i="4"/>
  <c r="B25" i="4" s="1"/>
  <c r="B26" i="4" s="1"/>
  <c r="K25" i="4"/>
  <c r="K26" i="4" s="1"/>
  <c r="N25" i="4"/>
  <c r="N26" i="4" s="1"/>
  <c r="L25" i="4"/>
  <c r="L26" i="4" s="1"/>
  <c r="I25" i="4"/>
  <c r="I26" i="4" s="1"/>
  <c r="C25" i="4"/>
  <c r="C26" i="4" s="1"/>
  <c r="F25" i="4"/>
  <c r="F26" i="4" s="1"/>
  <c r="J25" i="4"/>
  <c r="J26" i="4"/>
  <c r="D25" i="4"/>
  <c r="D26" i="4" s="1"/>
  <c r="E26" i="4"/>
  <c r="G25" i="4"/>
  <c r="G26" i="4" s="1"/>
  <c r="E25" i="4"/>
  <c r="M49" i="6" l="1"/>
  <c r="G49" i="6"/>
  <c r="H49" i="6"/>
  <c r="J49" i="6"/>
  <c r="K49" i="6"/>
  <c r="N49" i="6"/>
  <c r="P49" i="6"/>
  <c r="I49" i="6"/>
  <c r="F49" i="6"/>
  <c r="O49" i="6"/>
  <c r="L49" i="6"/>
  <c r="H25" i="4"/>
  <c r="H26" i="4" s="1"/>
</calcChain>
</file>

<file path=xl/sharedStrings.xml><?xml version="1.0" encoding="utf-8"?>
<sst xmlns="http://schemas.openxmlformats.org/spreadsheetml/2006/main" count="282" uniqueCount="77">
  <si>
    <t xml:space="preserve">Start Up Costs </t>
  </si>
  <si>
    <t xml:space="preserve">Past Purchases Items Already Bought for the Business </t>
  </si>
  <si>
    <t xml:space="preserve">Item Description </t>
  </si>
  <si>
    <t xml:space="preserve">Cost </t>
  </si>
  <si>
    <t>Computer PC Set</t>
  </si>
  <si>
    <t>Computer Table</t>
  </si>
  <si>
    <t xml:space="preserve">Total Start Up Costs </t>
  </si>
  <si>
    <t>total</t>
  </si>
  <si>
    <t>Owners Capital</t>
  </si>
  <si>
    <t xml:space="preserve">Income Statement Year 1 </t>
  </si>
  <si>
    <t xml:space="preserve">Annual Total </t>
  </si>
  <si>
    <t xml:space="preserve">Revenue </t>
  </si>
  <si>
    <t>Visa Assistance $300/pax</t>
  </si>
  <si>
    <t>Flight Tickets International booking $100/pax</t>
  </si>
  <si>
    <t>Hotel Bookings $15/pax</t>
  </si>
  <si>
    <t>Tour all in Packages $400/pax</t>
  </si>
  <si>
    <t>Flight Tickets Domestic booking Philippines $10/pax</t>
  </si>
  <si>
    <t xml:space="preserve">Gross Revenue </t>
  </si>
  <si>
    <t xml:space="preserve">Expenses </t>
  </si>
  <si>
    <t>Wages for 1 Staff</t>
  </si>
  <si>
    <t>Utility expense</t>
  </si>
  <si>
    <t xml:space="preserve">Advertising </t>
  </si>
  <si>
    <t xml:space="preserve">Add expenses as you go below by inserting rows </t>
  </si>
  <si>
    <t xml:space="preserve">Net Profit Before Tax </t>
  </si>
  <si>
    <t xml:space="preserve">Estimated Income Tax % </t>
  </si>
  <si>
    <t>Net Profit After Tax</t>
  </si>
  <si>
    <t>Total Expense</t>
  </si>
  <si>
    <t xml:space="preserve">Period (Month): </t>
  </si>
  <si>
    <t>Cash at the Beginning of the period</t>
  </si>
  <si>
    <t xml:space="preserve">-   </t>
  </si>
  <si>
    <t xml:space="preserve"> -   </t>
  </si>
  <si>
    <t>Income Sources (CASH IN)</t>
  </si>
  <si>
    <t>Expenses (CASH OUT)</t>
  </si>
  <si>
    <t>Payroll</t>
  </si>
  <si>
    <t>Insurance</t>
  </si>
  <si>
    <t>Utilities</t>
  </si>
  <si>
    <t>Total Operating Expenses:</t>
  </si>
  <si>
    <t>Cash at the end of the period:</t>
  </si>
  <si>
    <t>Approximate Net Income</t>
  </si>
  <si>
    <t>Number of Clients</t>
  </si>
  <si>
    <t>Total</t>
  </si>
  <si>
    <t>Mark up per Client</t>
  </si>
  <si>
    <t>Visa Assistance</t>
  </si>
  <si>
    <t>Flight Tickets International booking</t>
  </si>
  <si>
    <t>Tour all in Packages</t>
  </si>
  <si>
    <t>Hotel Bookings</t>
  </si>
  <si>
    <t xml:space="preserve">Flight Tickets Domestic booking </t>
  </si>
  <si>
    <t>Balance Sheet For the Year 1-3</t>
  </si>
  <si>
    <t>Year 2</t>
  </si>
  <si>
    <t>Year 3</t>
  </si>
  <si>
    <t>Year  1</t>
  </si>
  <si>
    <t>Assets</t>
  </si>
  <si>
    <t>Total Asset</t>
  </si>
  <si>
    <t>Liabilities</t>
  </si>
  <si>
    <t xml:space="preserve"> Equipment</t>
  </si>
  <si>
    <t>Owners Equity</t>
  </si>
  <si>
    <t>Accounts Receivable</t>
  </si>
  <si>
    <t>Retained Earnings</t>
  </si>
  <si>
    <t>Cash</t>
  </si>
  <si>
    <t xml:space="preserve">                 Less: Accumulated Depreciation of equipment</t>
  </si>
  <si>
    <t>Capital</t>
  </si>
  <si>
    <t>Total Owners Equity</t>
  </si>
  <si>
    <t>Total Liabilities &amp; Equity</t>
  </si>
  <si>
    <t>Equipment</t>
  </si>
  <si>
    <t>computer pc set</t>
  </si>
  <si>
    <t>computer table</t>
  </si>
  <si>
    <t>Useful life 3years</t>
  </si>
  <si>
    <t>3years</t>
  </si>
  <si>
    <t>666.66 Annual Dep/12 months = 55.56 per month</t>
  </si>
  <si>
    <t>Depreciation Expense</t>
  </si>
  <si>
    <t>Other Changes in Cash (CASH OUT)</t>
  </si>
  <si>
    <t>Advertising Expense</t>
  </si>
  <si>
    <t>Total Income Sources</t>
  </si>
  <si>
    <t>Other Changes in Cash (CASH IN)</t>
  </si>
  <si>
    <t>Cash from the investments</t>
  </si>
  <si>
    <t>Accumulated Depreciation Expense</t>
  </si>
  <si>
    <t>Total  Start up Cost less Accumulated Depreciation of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</si>
</sst>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 val="singleAccounting"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u val="doubleAccounting"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u/>
      <sz val="10"/>
      <color rgb="FF000000"/>
      <name val="Arial"/>
      <family val="2"/>
    </font>
    <font>
      <b/>
      <u val="doubleAccounting"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 val="singleAccounting"/>
      <sz val="11"/>
      <color rgb="FF000000"/>
      <name val="Calibri"/>
      <family val="2"/>
      <scheme val="minor"/>
    </font>
    <font>
      <b/>
      <u val="singleAccounting"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0" xfId="0" applyFont="1"/>
    <xf numFmtId="44" fontId="3" fillId="0" borderId="0" xfId="0" applyNumberFormat="1" applyFont="1"/>
    <xf numFmtId="44" fontId="2" fillId="0" borderId="0" xfId="0" applyNumberFormat="1" applyFont="1"/>
    <xf numFmtId="44" fontId="0" fillId="0" borderId="0" xfId="0" applyNumberFormat="1"/>
    <xf numFmtId="0" fontId="1" fillId="0" borderId="0" xfId="0" applyFont="1"/>
    <xf numFmtId="44" fontId="4" fillId="0" borderId="0" xfId="0" applyNumberFormat="1" applyFon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44" fontId="3" fillId="0" borderId="1" xfId="0" applyNumberFormat="1" applyFont="1" applyBorder="1"/>
    <xf numFmtId="44" fontId="4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44" fontId="5" fillId="0" borderId="0" xfId="0" applyNumberFormat="1" applyFont="1"/>
    <xf numFmtId="44" fontId="6" fillId="0" borderId="0" xfId="0" applyNumberFormat="1" applyFont="1"/>
    <xf numFmtId="16" fontId="1" fillId="0" borderId="0" xfId="0" applyNumberFormat="1" applyFont="1"/>
    <xf numFmtId="44" fontId="3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1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3" xfId="0" applyFont="1" applyBorder="1"/>
    <xf numFmtId="0" fontId="7" fillId="0" borderId="0" xfId="0" applyFont="1" applyAlignment="1">
      <alignment horizontal="right"/>
    </xf>
    <xf numFmtId="0" fontId="8" fillId="3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4" fontId="7" fillId="0" borderId="0" xfId="0" applyNumberFormat="1" applyFont="1"/>
    <xf numFmtId="44" fontId="8" fillId="0" borderId="0" xfId="0" applyNumberFormat="1" applyFont="1"/>
    <xf numFmtId="44" fontId="11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4" fontId="1" fillId="0" borderId="0" xfId="0" applyNumberFormat="1" applyFont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44" fontId="0" fillId="0" borderId="1" xfId="0" applyNumberFormat="1" applyBorder="1"/>
    <xf numFmtId="44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44" fontId="3" fillId="0" borderId="0" xfId="0" applyNumberFormat="1" applyFont="1" applyBorder="1"/>
    <xf numFmtId="44" fontId="15" fillId="0" borderId="0" xfId="0" applyNumberFormat="1" applyFont="1"/>
    <xf numFmtId="0" fontId="0" fillId="0" borderId="8" xfId="0" applyBorder="1"/>
    <xf numFmtId="0" fontId="0" fillId="0" borderId="8" xfId="0" applyBorder="1" applyAlignment="1">
      <alignment horizontal="right"/>
    </xf>
    <xf numFmtId="44" fontId="0" fillId="0" borderId="8" xfId="0" applyNumberFormat="1" applyBorder="1"/>
    <xf numFmtId="44" fontId="13" fillId="0" borderId="8" xfId="0" applyNumberFormat="1" applyFont="1" applyBorder="1"/>
    <xf numFmtId="0" fontId="1" fillId="0" borderId="8" xfId="0" applyFont="1" applyBorder="1"/>
    <xf numFmtId="44" fontId="1" fillId="0" borderId="8" xfId="0" applyNumberFormat="1" applyFont="1" applyBorder="1"/>
    <xf numFmtId="0" fontId="0" fillId="0" borderId="0" xfId="0" applyBorder="1"/>
    <xf numFmtId="44" fontId="15" fillId="0" borderId="0" xfId="0" applyNumberFormat="1" applyFont="1" applyAlignment="1">
      <alignment horizontal="center"/>
    </xf>
    <xf numFmtId="44" fontId="17" fillId="0" borderId="0" xfId="0" applyNumberFormat="1" applyFont="1"/>
    <xf numFmtId="0" fontId="7" fillId="0" borderId="0" xfId="0" applyFont="1" applyAlignment="1">
      <alignment horizontal="left" vertical="center"/>
    </xf>
    <xf numFmtId="0" fontId="2" fillId="4" borderId="0" xfId="0" applyFont="1" applyFill="1"/>
    <xf numFmtId="44" fontId="2" fillId="4" borderId="0" xfId="0" applyNumberFormat="1" applyFont="1" applyFill="1"/>
    <xf numFmtId="0" fontId="3" fillId="4" borderId="0" xfId="0" applyFont="1" applyFill="1"/>
    <xf numFmtId="44" fontId="18" fillId="0" borderId="0" xfId="0" applyNumberFormat="1" applyFont="1"/>
    <xf numFmtId="44" fontId="19" fillId="0" borderId="0" xfId="0" applyNumberFormat="1" applyFo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4" fillId="4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4" fontId="16" fillId="0" borderId="4" xfId="0" applyNumberFormat="1" applyFont="1" applyBorder="1" applyAlignment="1">
      <alignment horizontal="center" vertical="center"/>
    </xf>
    <xf numFmtId="44" fontId="16" fillId="0" borderId="5" xfId="0" applyNumberFormat="1" applyFont="1" applyBorder="1" applyAlignment="1">
      <alignment horizontal="center" vertical="center"/>
    </xf>
    <xf numFmtId="0" fontId="12" fillId="0" borderId="1" xfId="0" applyFont="1" applyBorder="1"/>
    <xf numFmtId="44" fontId="16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M20" sqref="M20"/>
    </sheetView>
  </sheetViews>
  <sheetFormatPr defaultRowHeight="15" x14ac:dyDescent="0.25"/>
  <cols>
    <col min="1" max="1" width="69.5703125" customWidth="1"/>
    <col min="2" max="2" width="22.85546875" style="5" customWidth="1"/>
    <col min="3" max="3" width="26.7109375" customWidth="1"/>
  </cols>
  <sheetData>
    <row r="1" spans="1:8" ht="15.75" x14ac:dyDescent="0.25">
      <c r="A1" s="70" t="s">
        <v>0</v>
      </c>
      <c r="B1" s="70"/>
      <c r="C1" s="70"/>
    </row>
    <row r="2" spans="1:8" ht="15.75" x14ac:dyDescent="0.25">
      <c r="A2" s="70" t="s">
        <v>1</v>
      </c>
      <c r="B2" s="70"/>
      <c r="C2" s="70"/>
    </row>
    <row r="3" spans="1:8" ht="15.75" x14ac:dyDescent="0.25">
      <c r="A3" s="8" t="s">
        <v>2</v>
      </c>
      <c r="B3" s="9" t="s">
        <v>3</v>
      </c>
      <c r="C3" s="10"/>
    </row>
    <row r="4" spans="1:8" ht="15.75" x14ac:dyDescent="0.25">
      <c r="A4" s="10" t="s">
        <v>4</v>
      </c>
      <c r="B4" s="11">
        <v>1600</v>
      </c>
      <c r="C4" s="10"/>
    </row>
    <row r="5" spans="1:8" ht="18" x14ac:dyDescent="0.4">
      <c r="A5" s="10" t="s">
        <v>5</v>
      </c>
      <c r="B5" s="12">
        <v>400</v>
      </c>
      <c r="C5" s="10"/>
    </row>
    <row r="6" spans="1:8" ht="15.75" x14ac:dyDescent="0.25">
      <c r="A6" s="10"/>
      <c r="B6" s="11"/>
      <c r="C6" s="10"/>
    </row>
    <row r="7" spans="1:8" s="6" customFormat="1" ht="15.75" x14ac:dyDescent="0.25">
      <c r="A7" s="13" t="s">
        <v>7</v>
      </c>
      <c r="B7" s="14">
        <f>SUM(B4:B6)</f>
        <v>2000</v>
      </c>
      <c r="C7" s="13"/>
    </row>
    <row r="8" spans="1:8" ht="15.75" x14ac:dyDescent="0.25">
      <c r="A8" s="10"/>
      <c r="B8" s="11"/>
      <c r="C8" s="10"/>
    </row>
    <row r="9" spans="1:8" ht="15.75" x14ac:dyDescent="0.25">
      <c r="A9" s="10" t="s">
        <v>8</v>
      </c>
      <c r="B9" s="14">
        <v>5000</v>
      </c>
      <c r="C9" s="10"/>
    </row>
    <row r="10" spans="1:8" ht="15.75" x14ac:dyDescent="0.25">
      <c r="A10" s="13"/>
      <c r="B10" s="11"/>
      <c r="C10" s="10"/>
    </row>
    <row r="11" spans="1:8" ht="15.75" x14ac:dyDescent="0.25">
      <c r="A11" s="10"/>
      <c r="B11" s="11"/>
      <c r="C11" s="10"/>
    </row>
    <row r="12" spans="1:8" ht="15.75" x14ac:dyDescent="0.25">
      <c r="A12" s="13" t="s">
        <v>6</v>
      </c>
      <c r="B12" s="14">
        <f>SUM(B7:B11)</f>
        <v>7000</v>
      </c>
      <c r="C12" s="10"/>
    </row>
    <row r="13" spans="1:8" ht="15.75" x14ac:dyDescent="0.25">
      <c r="A13" s="52"/>
      <c r="B13" s="53"/>
      <c r="C13" s="52"/>
    </row>
    <row r="14" spans="1:8" ht="15.75" x14ac:dyDescent="0.25">
      <c r="A14" s="52"/>
      <c r="B14" s="53"/>
      <c r="C14" s="52"/>
    </row>
    <row r="15" spans="1:8" ht="15.75" x14ac:dyDescent="0.25">
      <c r="A15" s="52"/>
      <c r="B15" s="53"/>
      <c r="C15" s="52"/>
    </row>
    <row r="16" spans="1:8" ht="15.75" x14ac:dyDescent="0.25">
      <c r="A16" s="13" t="s">
        <v>63</v>
      </c>
      <c r="B16" s="11"/>
      <c r="C16" s="49" t="s">
        <v>66</v>
      </c>
      <c r="D16" s="44"/>
      <c r="E16" s="44"/>
      <c r="F16" s="44"/>
      <c r="G16" s="44"/>
      <c r="H16" s="44"/>
    </row>
    <row r="17" spans="1:8" ht="15.75" x14ac:dyDescent="0.25">
      <c r="A17" s="10" t="s">
        <v>64</v>
      </c>
      <c r="B17" s="11">
        <v>1600</v>
      </c>
      <c r="C17" s="10"/>
      <c r="D17" s="71" t="s">
        <v>68</v>
      </c>
      <c r="E17" s="71"/>
      <c r="F17" s="71"/>
      <c r="G17" s="71"/>
      <c r="H17" s="71"/>
    </row>
    <row r="18" spans="1:8" ht="15.75" x14ac:dyDescent="0.25">
      <c r="A18" s="10" t="s">
        <v>65</v>
      </c>
      <c r="B18" s="11">
        <v>400</v>
      </c>
      <c r="C18" s="50">
        <v>2000</v>
      </c>
      <c r="D18" s="71"/>
      <c r="E18" s="71"/>
      <c r="F18" s="71"/>
      <c r="G18" s="71"/>
      <c r="H18" s="71"/>
    </row>
    <row r="19" spans="1:8" ht="15.75" x14ac:dyDescent="0.25">
      <c r="A19" s="13" t="s">
        <v>7</v>
      </c>
      <c r="B19" s="14">
        <f>SUM(B17:B18)</f>
        <v>2000</v>
      </c>
      <c r="C19" s="51" t="s">
        <v>67</v>
      </c>
      <c r="D19" s="71"/>
      <c r="E19" s="71"/>
      <c r="F19" s="71"/>
      <c r="G19" s="71"/>
      <c r="H19" s="71"/>
    </row>
    <row r="20" spans="1:8" ht="15.75" x14ac:dyDescent="0.25">
      <c r="A20" s="10"/>
      <c r="B20" s="11"/>
      <c r="C20" s="10"/>
      <c r="D20" s="44"/>
      <c r="E20" s="44"/>
      <c r="F20" s="44"/>
      <c r="G20" s="44"/>
      <c r="H20" s="44"/>
    </row>
    <row r="21" spans="1:8" ht="15.75" x14ac:dyDescent="0.25">
      <c r="A21" s="1"/>
      <c r="B21" s="3"/>
      <c r="C21" s="1"/>
    </row>
    <row r="22" spans="1:8" ht="15.75" x14ac:dyDescent="0.25">
      <c r="A22" s="65" t="s">
        <v>76</v>
      </c>
      <c r="B22" s="66">
        <f>B12-666.66</f>
        <v>6333.34</v>
      </c>
      <c r="C22" s="1"/>
    </row>
    <row r="23" spans="1:8" ht="15.75" x14ac:dyDescent="0.25">
      <c r="A23" s="1"/>
      <c r="B23" s="3"/>
      <c r="C23" s="1"/>
    </row>
    <row r="24" spans="1:8" ht="15.75" x14ac:dyDescent="0.25">
      <c r="B24" s="4"/>
      <c r="C24" s="1"/>
    </row>
  </sheetData>
  <mergeCells count="3">
    <mergeCell ref="A1:C1"/>
    <mergeCell ref="A2:C2"/>
    <mergeCell ref="D17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0" workbookViewId="0"/>
  </sheetViews>
  <sheetFormatPr defaultRowHeight="15" x14ac:dyDescent="0.25"/>
  <cols>
    <col min="1" max="1" width="62.28515625" customWidth="1"/>
    <col min="2" max="2" width="14.85546875" customWidth="1"/>
    <col min="3" max="3" width="13.5703125" customWidth="1"/>
    <col min="4" max="4" width="14.140625" customWidth="1"/>
    <col min="5" max="5" width="14.42578125" customWidth="1"/>
    <col min="6" max="6" width="13.7109375" customWidth="1"/>
    <col min="7" max="7" width="14.140625" customWidth="1"/>
    <col min="8" max="8" width="13.7109375" customWidth="1"/>
    <col min="9" max="9" width="15.42578125" customWidth="1"/>
    <col min="10" max="10" width="11.7109375" customWidth="1"/>
    <col min="11" max="11" width="15.28515625" customWidth="1"/>
    <col min="12" max="12" width="16.85546875" customWidth="1"/>
    <col min="13" max="13" width="12.42578125" customWidth="1"/>
    <col min="14" max="14" width="19.85546875" customWidth="1"/>
  </cols>
  <sheetData>
    <row r="1" spans="1:14" ht="15.75" x14ac:dyDescent="0.25">
      <c r="A1" s="67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7"/>
      <c r="B2" s="20">
        <v>45315</v>
      </c>
      <c r="C2" s="20">
        <v>45346</v>
      </c>
      <c r="D2" s="20">
        <v>45375</v>
      </c>
      <c r="E2" s="20">
        <v>45406</v>
      </c>
      <c r="F2" s="20">
        <v>45436</v>
      </c>
      <c r="G2" s="20">
        <v>45467</v>
      </c>
      <c r="H2" s="20">
        <v>45497</v>
      </c>
      <c r="I2" s="20">
        <v>45528</v>
      </c>
      <c r="J2" s="20">
        <v>45559</v>
      </c>
      <c r="K2" s="20">
        <v>45589</v>
      </c>
      <c r="L2" s="20">
        <v>45620</v>
      </c>
      <c r="M2" s="20">
        <v>45650</v>
      </c>
      <c r="N2" s="6" t="s">
        <v>10</v>
      </c>
    </row>
    <row r="3" spans="1:14" ht="15.75" x14ac:dyDescent="0.25">
      <c r="A3" s="2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1" t="s">
        <v>12</v>
      </c>
      <c r="B4" s="3">
        <v>3000</v>
      </c>
      <c r="C4" s="3">
        <v>2700</v>
      </c>
      <c r="D4" s="3">
        <v>2400</v>
      </c>
      <c r="E4" s="3">
        <v>3000</v>
      </c>
      <c r="F4" s="3">
        <v>2100</v>
      </c>
      <c r="G4" s="3">
        <v>1500</v>
      </c>
      <c r="H4" s="3">
        <v>3900</v>
      </c>
      <c r="I4" s="3">
        <v>1800</v>
      </c>
      <c r="J4" s="3">
        <v>1500</v>
      </c>
      <c r="K4" s="3">
        <v>2100</v>
      </c>
      <c r="L4" s="3">
        <v>2400</v>
      </c>
      <c r="M4" s="3">
        <v>1500</v>
      </c>
      <c r="N4" s="3">
        <v>27900</v>
      </c>
    </row>
    <row r="5" spans="1:14" ht="15.75" x14ac:dyDescent="0.25">
      <c r="A5" s="1" t="s">
        <v>13</v>
      </c>
      <c r="B5" s="3">
        <v>1000</v>
      </c>
      <c r="C5" s="3">
        <v>1500</v>
      </c>
      <c r="D5" s="3">
        <v>1000</v>
      </c>
      <c r="E5" s="3">
        <v>900</v>
      </c>
      <c r="F5" s="3">
        <v>1300</v>
      </c>
      <c r="G5" s="3">
        <v>500</v>
      </c>
      <c r="H5" s="3">
        <v>1000</v>
      </c>
      <c r="I5" s="3">
        <v>900</v>
      </c>
      <c r="J5" s="3">
        <v>1200</v>
      </c>
      <c r="K5" s="3">
        <v>900</v>
      </c>
      <c r="L5" s="3">
        <v>1000</v>
      </c>
      <c r="M5" s="3">
        <v>500</v>
      </c>
      <c r="N5" s="3">
        <v>11700</v>
      </c>
    </row>
    <row r="6" spans="1:14" ht="15.75" x14ac:dyDescent="0.25">
      <c r="A6" s="1" t="s">
        <v>14</v>
      </c>
      <c r="B6" s="3">
        <v>225</v>
      </c>
      <c r="C6" s="3">
        <v>150</v>
      </c>
      <c r="D6" s="3">
        <v>165</v>
      </c>
      <c r="E6" s="3">
        <v>150</v>
      </c>
      <c r="F6" s="3">
        <v>195</v>
      </c>
      <c r="G6" s="3">
        <v>75</v>
      </c>
      <c r="H6" s="3">
        <v>75</v>
      </c>
      <c r="I6" s="3">
        <v>30</v>
      </c>
      <c r="J6" s="3">
        <v>180</v>
      </c>
      <c r="K6" s="3">
        <v>75</v>
      </c>
      <c r="L6" s="3">
        <v>180</v>
      </c>
      <c r="M6" s="3">
        <v>225</v>
      </c>
      <c r="N6" s="3">
        <v>1725</v>
      </c>
    </row>
    <row r="7" spans="1:14" ht="15.75" x14ac:dyDescent="0.25">
      <c r="A7" s="1" t="s">
        <v>15</v>
      </c>
      <c r="B7" s="3">
        <v>800</v>
      </c>
      <c r="C7" s="3">
        <v>1200</v>
      </c>
      <c r="D7" s="3">
        <v>800</v>
      </c>
      <c r="E7" s="3">
        <v>1200</v>
      </c>
      <c r="F7" s="3">
        <v>1600</v>
      </c>
      <c r="G7" s="3">
        <v>400</v>
      </c>
      <c r="H7" s="3">
        <v>800</v>
      </c>
      <c r="I7" s="3">
        <v>1600</v>
      </c>
      <c r="J7" s="3">
        <v>1600</v>
      </c>
      <c r="K7" s="3">
        <v>800</v>
      </c>
      <c r="L7" s="3">
        <v>800</v>
      </c>
      <c r="M7" s="3">
        <v>400</v>
      </c>
      <c r="N7" s="3">
        <v>12000</v>
      </c>
    </row>
    <row r="8" spans="1:14" ht="15.75" x14ac:dyDescent="0.25">
      <c r="A8" s="1" t="s">
        <v>16</v>
      </c>
      <c r="B8" s="3">
        <v>100</v>
      </c>
      <c r="C8" s="3">
        <v>150</v>
      </c>
      <c r="D8" s="3">
        <v>100</v>
      </c>
      <c r="E8" s="3">
        <v>80</v>
      </c>
      <c r="F8" s="3">
        <v>50</v>
      </c>
      <c r="G8" s="3">
        <v>80</v>
      </c>
      <c r="H8" s="3">
        <v>100</v>
      </c>
      <c r="I8" s="3">
        <v>100</v>
      </c>
      <c r="J8" s="3">
        <v>80</v>
      </c>
      <c r="K8" s="3">
        <v>150</v>
      </c>
      <c r="L8" s="3">
        <v>80</v>
      </c>
      <c r="M8" s="3">
        <v>50</v>
      </c>
      <c r="N8" s="18">
        <v>1120</v>
      </c>
    </row>
    <row r="9" spans="1:14" ht="15.75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1:14" ht="18" x14ac:dyDescent="0.4">
      <c r="A10" s="2" t="s">
        <v>17</v>
      </c>
      <c r="B10" s="4">
        <f t="shared" ref="B10:N10" si="0">SUM(B4:B9)</f>
        <v>5125</v>
      </c>
      <c r="C10" s="4">
        <f t="shared" si="0"/>
        <v>5700</v>
      </c>
      <c r="D10" s="4">
        <f t="shared" si="0"/>
        <v>4465</v>
      </c>
      <c r="E10" s="4">
        <f t="shared" si="0"/>
        <v>5330</v>
      </c>
      <c r="F10" s="4">
        <f t="shared" si="0"/>
        <v>5245</v>
      </c>
      <c r="G10" s="4">
        <f t="shared" si="0"/>
        <v>2555</v>
      </c>
      <c r="H10" s="4">
        <f t="shared" si="0"/>
        <v>5875</v>
      </c>
      <c r="I10" s="4">
        <f t="shared" si="0"/>
        <v>4430</v>
      </c>
      <c r="J10" s="4">
        <f t="shared" si="0"/>
        <v>4560</v>
      </c>
      <c r="K10" s="4">
        <f t="shared" si="0"/>
        <v>4025</v>
      </c>
      <c r="L10" s="4">
        <f t="shared" si="0"/>
        <v>4460</v>
      </c>
      <c r="M10" s="4">
        <f t="shared" si="0"/>
        <v>2675</v>
      </c>
      <c r="N10" s="19">
        <f t="shared" si="0"/>
        <v>54445</v>
      </c>
    </row>
    <row r="11" spans="1:14" ht="15.75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x14ac:dyDescent="0.25">
      <c r="A12" s="2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x14ac:dyDescent="0.25">
      <c r="A13" s="1" t="s">
        <v>19</v>
      </c>
      <c r="B13" s="3">
        <v>1800</v>
      </c>
      <c r="C13" s="3">
        <v>1800</v>
      </c>
      <c r="D13" s="3">
        <v>1800</v>
      </c>
      <c r="E13" s="3">
        <v>1800</v>
      </c>
      <c r="F13" s="3">
        <v>1800</v>
      </c>
      <c r="G13" s="3">
        <v>1800</v>
      </c>
      <c r="H13" s="3">
        <v>1800</v>
      </c>
      <c r="I13" s="3">
        <v>1800</v>
      </c>
      <c r="J13" s="3">
        <v>1800</v>
      </c>
      <c r="K13" s="3">
        <v>1800</v>
      </c>
      <c r="L13" s="3">
        <v>1800</v>
      </c>
      <c r="M13" s="3">
        <v>1800</v>
      </c>
      <c r="N13" s="3">
        <v>21600</v>
      </c>
    </row>
    <row r="14" spans="1:14" ht="15.75" x14ac:dyDescent="0.25">
      <c r="A14" s="1" t="s">
        <v>20</v>
      </c>
      <c r="B14" s="3">
        <v>100</v>
      </c>
      <c r="C14" s="3">
        <v>100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>
        <v>100</v>
      </c>
      <c r="J14" s="3">
        <v>100</v>
      </c>
      <c r="K14" s="3">
        <v>100</v>
      </c>
      <c r="L14" s="3">
        <v>100</v>
      </c>
      <c r="M14" s="3">
        <v>100</v>
      </c>
      <c r="N14" s="3">
        <v>1200</v>
      </c>
    </row>
    <row r="15" spans="1:14" ht="15.75" x14ac:dyDescent="0.25">
      <c r="A15" s="1" t="s">
        <v>21</v>
      </c>
      <c r="B15" s="3">
        <v>45</v>
      </c>
      <c r="C15" s="3"/>
      <c r="D15" s="3">
        <v>45</v>
      </c>
      <c r="E15" s="21"/>
      <c r="F15" s="3">
        <v>45</v>
      </c>
      <c r="G15" s="3"/>
      <c r="H15" s="3">
        <v>45</v>
      </c>
      <c r="I15" s="3"/>
      <c r="J15" s="3">
        <v>45</v>
      </c>
      <c r="K15" s="3"/>
      <c r="L15" s="3">
        <v>45</v>
      </c>
      <c r="M15" s="3"/>
      <c r="N15" s="3">
        <f>SUM(B15:M15)</f>
        <v>270</v>
      </c>
    </row>
    <row r="16" spans="1:14" ht="15.75" x14ac:dyDescent="0.25">
      <c r="A16" s="1" t="s">
        <v>34</v>
      </c>
      <c r="B16" s="3">
        <v>200</v>
      </c>
      <c r="C16" s="3">
        <v>200</v>
      </c>
      <c r="D16" s="3">
        <v>200</v>
      </c>
      <c r="E16" s="3">
        <v>200</v>
      </c>
      <c r="F16" s="3">
        <v>200</v>
      </c>
      <c r="G16" s="3">
        <v>200</v>
      </c>
      <c r="H16" s="3">
        <v>200</v>
      </c>
      <c r="I16" s="3">
        <v>200</v>
      </c>
      <c r="J16" s="3">
        <v>200</v>
      </c>
      <c r="K16" s="3">
        <v>200</v>
      </c>
      <c r="L16" s="3">
        <v>200</v>
      </c>
      <c r="M16" s="3">
        <v>200</v>
      </c>
      <c r="N16" s="3">
        <f>SUM(B16:M16)</f>
        <v>2400</v>
      </c>
    </row>
    <row r="17" spans="1:14" ht="18" x14ac:dyDescent="0.4">
      <c r="A17" s="1" t="s">
        <v>69</v>
      </c>
      <c r="B17" s="3">
        <v>55.56</v>
      </c>
      <c r="C17" s="3">
        <v>55.56</v>
      </c>
      <c r="D17" s="3">
        <v>55.56</v>
      </c>
      <c r="E17" s="3">
        <v>55.56</v>
      </c>
      <c r="F17" s="3">
        <v>55.56</v>
      </c>
      <c r="G17" s="3">
        <v>55.56</v>
      </c>
      <c r="H17" s="3">
        <v>55.56</v>
      </c>
      <c r="I17" s="3">
        <v>55.56</v>
      </c>
      <c r="J17" s="3">
        <v>55.56</v>
      </c>
      <c r="K17" s="3">
        <v>55.56</v>
      </c>
      <c r="L17" s="3">
        <v>55.56</v>
      </c>
      <c r="M17" s="3">
        <v>55.5</v>
      </c>
      <c r="N17" s="7">
        <f>SUM(B17:M17)</f>
        <v>666.66000000000008</v>
      </c>
    </row>
    <row r="18" spans="1:14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6" customFormat="1" ht="18" x14ac:dyDescent="0.4">
      <c r="A19" s="2" t="s">
        <v>26</v>
      </c>
      <c r="B19" s="4">
        <f t="shared" ref="B19:N19" si="1">SUM(B13:B18)</f>
        <v>2200.56</v>
      </c>
      <c r="C19" s="4">
        <f t="shared" si="1"/>
        <v>2155.56</v>
      </c>
      <c r="D19" s="4">
        <f t="shared" si="1"/>
        <v>2200.56</v>
      </c>
      <c r="E19" s="4">
        <f t="shared" si="1"/>
        <v>2155.56</v>
      </c>
      <c r="F19" s="4">
        <f t="shared" si="1"/>
        <v>2200.56</v>
      </c>
      <c r="G19" s="4">
        <f t="shared" si="1"/>
        <v>2155.56</v>
      </c>
      <c r="H19" s="4">
        <f t="shared" si="1"/>
        <v>2200.56</v>
      </c>
      <c r="I19" s="4">
        <f t="shared" si="1"/>
        <v>2155.56</v>
      </c>
      <c r="J19" s="4">
        <f t="shared" si="1"/>
        <v>2200.56</v>
      </c>
      <c r="K19" s="4">
        <f t="shared" si="1"/>
        <v>2155.56</v>
      </c>
      <c r="L19" s="4">
        <f t="shared" si="1"/>
        <v>2200.56</v>
      </c>
      <c r="M19" s="4">
        <f t="shared" si="1"/>
        <v>2155.5</v>
      </c>
      <c r="N19" s="19">
        <f t="shared" si="1"/>
        <v>26136.66</v>
      </c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72" t="s">
        <v>22</v>
      </c>
      <c r="B21" s="72"/>
      <c r="C21" s="7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5"/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2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2" t="s">
        <v>23</v>
      </c>
      <c r="B24" s="4">
        <f t="shared" ref="B24:N24" si="2">B10-B19</f>
        <v>2924.44</v>
      </c>
      <c r="C24" s="4">
        <f t="shared" si="2"/>
        <v>3544.44</v>
      </c>
      <c r="D24" s="4">
        <f t="shared" si="2"/>
        <v>2264.44</v>
      </c>
      <c r="E24" s="4">
        <f t="shared" si="2"/>
        <v>3174.44</v>
      </c>
      <c r="F24" s="4">
        <f t="shared" si="2"/>
        <v>3044.44</v>
      </c>
      <c r="G24" s="4">
        <f t="shared" si="2"/>
        <v>399.44000000000005</v>
      </c>
      <c r="H24" s="4">
        <f t="shared" si="2"/>
        <v>3674.44</v>
      </c>
      <c r="I24" s="4">
        <f t="shared" si="2"/>
        <v>2274.44</v>
      </c>
      <c r="J24" s="4">
        <f t="shared" si="2"/>
        <v>2359.44</v>
      </c>
      <c r="K24" s="4">
        <f t="shared" si="2"/>
        <v>1869.44</v>
      </c>
      <c r="L24" s="4">
        <f t="shared" si="2"/>
        <v>2259.44</v>
      </c>
      <c r="M24" s="4">
        <f t="shared" si="2"/>
        <v>519.5</v>
      </c>
      <c r="N24" s="4">
        <f t="shared" si="2"/>
        <v>28308.34</v>
      </c>
    </row>
    <row r="25" spans="1:14" ht="15.75" x14ac:dyDescent="0.25">
      <c r="A25" s="1" t="s">
        <v>24</v>
      </c>
      <c r="B25" s="3">
        <f t="shared" ref="B25:N25" si="3">B24*0.2</f>
        <v>584.88800000000003</v>
      </c>
      <c r="C25" s="3">
        <f t="shared" si="3"/>
        <v>708.88800000000003</v>
      </c>
      <c r="D25" s="3">
        <f t="shared" si="3"/>
        <v>452.88800000000003</v>
      </c>
      <c r="E25" s="3">
        <f t="shared" si="3"/>
        <v>634.88800000000003</v>
      </c>
      <c r="F25" s="3">
        <f t="shared" si="3"/>
        <v>608.88800000000003</v>
      </c>
      <c r="G25" s="3">
        <f t="shared" si="3"/>
        <v>79.888000000000019</v>
      </c>
      <c r="H25" s="3">
        <f t="shared" si="3"/>
        <v>734.88800000000003</v>
      </c>
      <c r="I25" s="3">
        <f t="shared" si="3"/>
        <v>454.88800000000003</v>
      </c>
      <c r="J25" s="3">
        <f t="shared" si="3"/>
        <v>471.88800000000003</v>
      </c>
      <c r="K25" s="3">
        <f t="shared" si="3"/>
        <v>373.88800000000003</v>
      </c>
      <c r="L25" s="3">
        <f t="shared" si="3"/>
        <v>451.88800000000003</v>
      </c>
      <c r="M25" s="3">
        <f t="shared" si="3"/>
        <v>103.9</v>
      </c>
      <c r="N25" s="4">
        <f t="shared" si="3"/>
        <v>5661.6680000000006</v>
      </c>
    </row>
    <row r="26" spans="1:14" ht="15.75" x14ac:dyDescent="0.25">
      <c r="A26" s="2" t="s">
        <v>25</v>
      </c>
      <c r="B26" s="4">
        <f t="shared" ref="B26:N26" si="4">B24-B25</f>
        <v>2339.5520000000001</v>
      </c>
      <c r="C26" s="4">
        <f t="shared" si="4"/>
        <v>2835.5520000000001</v>
      </c>
      <c r="D26" s="4">
        <f t="shared" si="4"/>
        <v>1811.5520000000001</v>
      </c>
      <c r="E26" s="4">
        <f t="shared" si="4"/>
        <v>2539.5520000000001</v>
      </c>
      <c r="F26" s="4">
        <f t="shared" si="4"/>
        <v>2435.5520000000001</v>
      </c>
      <c r="G26" s="4">
        <f t="shared" si="4"/>
        <v>319.55200000000002</v>
      </c>
      <c r="H26" s="4">
        <f t="shared" si="4"/>
        <v>2939.5520000000001</v>
      </c>
      <c r="I26" s="4">
        <f t="shared" si="4"/>
        <v>1819.5520000000001</v>
      </c>
      <c r="J26" s="4">
        <f t="shared" si="4"/>
        <v>1887.5520000000001</v>
      </c>
      <c r="K26" s="4">
        <f t="shared" si="4"/>
        <v>1495.5520000000001</v>
      </c>
      <c r="L26" s="4">
        <f t="shared" si="4"/>
        <v>1807.5520000000001</v>
      </c>
      <c r="M26" s="4">
        <f t="shared" si="4"/>
        <v>415.6</v>
      </c>
      <c r="N26" s="4">
        <f t="shared" si="4"/>
        <v>22646.671999999999</v>
      </c>
    </row>
  </sheetData>
  <mergeCells count="1"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7" workbookViewId="0">
      <selection activeCell="B25" sqref="B25:M25"/>
    </sheetView>
  </sheetViews>
  <sheetFormatPr defaultRowHeight="15" x14ac:dyDescent="0.25"/>
  <cols>
    <col min="1" max="1" width="62.28515625" customWidth="1"/>
    <col min="2" max="2" width="14.85546875" customWidth="1"/>
    <col min="3" max="3" width="13.5703125" customWidth="1"/>
    <col min="4" max="4" width="14.140625" customWidth="1"/>
    <col min="5" max="5" width="14.42578125" customWidth="1"/>
    <col min="6" max="6" width="13.7109375" customWidth="1"/>
    <col min="7" max="7" width="14.140625" customWidth="1"/>
    <col min="8" max="8" width="13.7109375" customWidth="1"/>
    <col min="9" max="9" width="15.42578125" customWidth="1"/>
    <col min="10" max="10" width="11.7109375" customWidth="1"/>
    <col min="11" max="11" width="15.28515625" customWidth="1"/>
    <col min="12" max="12" width="16.85546875" customWidth="1"/>
    <col min="13" max="13" width="12.42578125" customWidth="1"/>
    <col min="14" max="14" width="19.85546875" customWidth="1"/>
  </cols>
  <sheetData>
    <row r="1" spans="1:14" ht="15.75" x14ac:dyDescent="0.2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7"/>
      <c r="B2" s="20">
        <v>45315</v>
      </c>
      <c r="C2" s="20">
        <v>45346</v>
      </c>
      <c r="D2" s="20">
        <v>45375</v>
      </c>
      <c r="E2" s="20">
        <v>45406</v>
      </c>
      <c r="F2" s="20">
        <v>45436</v>
      </c>
      <c r="G2" s="20">
        <v>45467</v>
      </c>
      <c r="H2" s="20">
        <v>45497</v>
      </c>
      <c r="I2" s="20">
        <v>45528</v>
      </c>
      <c r="J2" s="20">
        <v>45559</v>
      </c>
      <c r="K2" s="20">
        <v>45589</v>
      </c>
      <c r="L2" s="20">
        <v>45620</v>
      </c>
      <c r="M2" s="20">
        <v>45650</v>
      </c>
      <c r="N2" s="6" t="s">
        <v>10</v>
      </c>
    </row>
    <row r="3" spans="1:14" ht="15.75" x14ac:dyDescent="0.25">
      <c r="A3" s="2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1" t="s">
        <v>12</v>
      </c>
      <c r="B4" s="3">
        <v>3000</v>
      </c>
      <c r="C4" s="3">
        <v>2700</v>
      </c>
      <c r="D4" s="3">
        <v>2400</v>
      </c>
      <c r="E4" s="3">
        <v>3000</v>
      </c>
      <c r="F4" s="3">
        <v>2100</v>
      </c>
      <c r="G4" s="3">
        <v>1500</v>
      </c>
      <c r="H4" s="3">
        <v>3900</v>
      </c>
      <c r="I4" s="3">
        <v>1800</v>
      </c>
      <c r="J4" s="3">
        <v>1500</v>
      </c>
      <c r="K4" s="3">
        <v>2100</v>
      </c>
      <c r="L4" s="3">
        <v>2400</v>
      </c>
      <c r="M4" s="3">
        <v>1500</v>
      </c>
      <c r="N4" s="3">
        <v>27900</v>
      </c>
    </row>
    <row r="5" spans="1:14" ht="15.75" x14ac:dyDescent="0.25">
      <c r="A5" s="1" t="s">
        <v>13</v>
      </c>
      <c r="B5" s="3">
        <v>1000</v>
      </c>
      <c r="C5" s="3">
        <v>1500</v>
      </c>
      <c r="D5" s="3">
        <v>1000</v>
      </c>
      <c r="E5" s="3">
        <v>900</v>
      </c>
      <c r="F5" s="3">
        <v>1300</v>
      </c>
      <c r="G5" s="3">
        <v>500</v>
      </c>
      <c r="H5" s="3">
        <v>1000</v>
      </c>
      <c r="I5" s="3">
        <v>900</v>
      </c>
      <c r="J5" s="3">
        <v>1200</v>
      </c>
      <c r="K5" s="3">
        <v>900</v>
      </c>
      <c r="L5" s="3">
        <v>1000</v>
      </c>
      <c r="M5" s="3">
        <v>500</v>
      </c>
      <c r="N5" s="3">
        <v>11700</v>
      </c>
    </row>
    <row r="6" spans="1:14" ht="15.75" x14ac:dyDescent="0.25">
      <c r="A6" s="1" t="s">
        <v>14</v>
      </c>
      <c r="B6" s="3">
        <v>225</v>
      </c>
      <c r="C6" s="3">
        <v>150</v>
      </c>
      <c r="D6" s="3">
        <v>165</v>
      </c>
      <c r="E6" s="3">
        <v>150</v>
      </c>
      <c r="F6" s="3">
        <v>195</v>
      </c>
      <c r="G6" s="3">
        <v>75</v>
      </c>
      <c r="H6" s="3">
        <v>75</v>
      </c>
      <c r="I6" s="3">
        <v>30</v>
      </c>
      <c r="J6" s="3">
        <v>180</v>
      </c>
      <c r="K6" s="3">
        <v>75</v>
      </c>
      <c r="L6" s="3">
        <v>180</v>
      </c>
      <c r="M6" s="3">
        <v>225</v>
      </c>
      <c r="N6" s="3">
        <v>1725</v>
      </c>
    </row>
    <row r="7" spans="1:14" ht="15.75" x14ac:dyDescent="0.25">
      <c r="A7" s="1" t="s">
        <v>15</v>
      </c>
      <c r="B7" s="3">
        <v>800</v>
      </c>
      <c r="C7" s="3">
        <v>1200</v>
      </c>
      <c r="D7" s="3">
        <v>800</v>
      </c>
      <c r="E7" s="3">
        <v>1200</v>
      </c>
      <c r="F7" s="3">
        <v>1600</v>
      </c>
      <c r="G7" s="3">
        <v>400</v>
      </c>
      <c r="H7" s="3">
        <v>800</v>
      </c>
      <c r="I7" s="3">
        <v>1600</v>
      </c>
      <c r="J7" s="3">
        <v>1600</v>
      </c>
      <c r="K7" s="3">
        <v>800</v>
      </c>
      <c r="L7" s="3">
        <v>800</v>
      </c>
      <c r="M7" s="3">
        <v>400</v>
      </c>
      <c r="N7" s="3">
        <v>12000</v>
      </c>
    </row>
    <row r="8" spans="1:14" ht="15.75" x14ac:dyDescent="0.25">
      <c r="A8" s="1" t="s">
        <v>16</v>
      </c>
      <c r="B8" s="3">
        <v>100</v>
      </c>
      <c r="C8" s="3">
        <v>150</v>
      </c>
      <c r="D8" s="3">
        <v>100</v>
      </c>
      <c r="E8" s="3">
        <v>80</v>
      </c>
      <c r="F8" s="3">
        <v>50</v>
      </c>
      <c r="G8" s="3">
        <v>80</v>
      </c>
      <c r="H8" s="3">
        <v>100</v>
      </c>
      <c r="I8" s="3">
        <v>100</v>
      </c>
      <c r="J8" s="3">
        <v>80</v>
      </c>
      <c r="K8" s="3">
        <v>150</v>
      </c>
      <c r="L8" s="3">
        <v>80</v>
      </c>
      <c r="M8" s="3">
        <v>50</v>
      </c>
      <c r="N8" s="18">
        <v>1120</v>
      </c>
    </row>
    <row r="9" spans="1:14" ht="15.75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1:14" ht="18" x14ac:dyDescent="0.4">
      <c r="A10" s="2" t="s">
        <v>17</v>
      </c>
      <c r="B10" s="4">
        <f t="shared" ref="B10:N10" si="0">SUM(B4:B9)</f>
        <v>5125</v>
      </c>
      <c r="C10" s="4">
        <f t="shared" si="0"/>
        <v>5700</v>
      </c>
      <c r="D10" s="4">
        <f t="shared" si="0"/>
        <v>4465</v>
      </c>
      <c r="E10" s="4">
        <f t="shared" si="0"/>
        <v>5330</v>
      </c>
      <c r="F10" s="4">
        <f t="shared" si="0"/>
        <v>5245</v>
      </c>
      <c r="G10" s="4">
        <f t="shared" si="0"/>
        <v>2555</v>
      </c>
      <c r="H10" s="4">
        <f t="shared" si="0"/>
        <v>5875</v>
      </c>
      <c r="I10" s="4">
        <f t="shared" si="0"/>
        <v>4430</v>
      </c>
      <c r="J10" s="4">
        <f t="shared" si="0"/>
        <v>4560</v>
      </c>
      <c r="K10" s="4">
        <f t="shared" si="0"/>
        <v>4025</v>
      </c>
      <c r="L10" s="4">
        <f t="shared" si="0"/>
        <v>4460</v>
      </c>
      <c r="M10" s="4">
        <f t="shared" si="0"/>
        <v>2675</v>
      </c>
      <c r="N10" s="19">
        <f t="shared" si="0"/>
        <v>54445</v>
      </c>
    </row>
    <row r="11" spans="1:14" ht="15.75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x14ac:dyDescent="0.25">
      <c r="A12" s="2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x14ac:dyDescent="0.25">
      <c r="A13" s="1" t="s">
        <v>19</v>
      </c>
      <c r="B13" s="3">
        <v>1800</v>
      </c>
      <c r="C13" s="3">
        <v>1800</v>
      </c>
      <c r="D13" s="3">
        <v>1800</v>
      </c>
      <c r="E13" s="3">
        <v>1800</v>
      </c>
      <c r="F13" s="3">
        <v>1800</v>
      </c>
      <c r="G13" s="3">
        <v>1800</v>
      </c>
      <c r="H13" s="3">
        <v>1800</v>
      </c>
      <c r="I13" s="3">
        <v>1800</v>
      </c>
      <c r="J13" s="3">
        <v>1800</v>
      </c>
      <c r="K13" s="3">
        <v>1800</v>
      </c>
      <c r="L13" s="3">
        <v>1800</v>
      </c>
      <c r="M13" s="3">
        <v>1800</v>
      </c>
      <c r="N13" s="3">
        <v>21600</v>
      </c>
    </row>
    <row r="14" spans="1:14" ht="15.75" x14ac:dyDescent="0.25">
      <c r="A14" s="1" t="s">
        <v>20</v>
      </c>
      <c r="B14" s="3">
        <v>100</v>
      </c>
      <c r="C14" s="3">
        <v>100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>
        <v>100</v>
      </c>
      <c r="J14" s="3">
        <v>100</v>
      </c>
      <c r="K14" s="3">
        <v>100</v>
      </c>
      <c r="L14" s="3">
        <v>100</v>
      </c>
      <c r="M14" s="3">
        <v>100</v>
      </c>
      <c r="N14" s="3">
        <v>1200</v>
      </c>
    </row>
    <row r="15" spans="1:14" ht="15.75" x14ac:dyDescent="0.25">
      <c r="A15" s="1" t="s">
        <v>21</v>
      </c>
      <c r="B15" s="3">
        <v>45</v>
      </c>
      <c r="C15" s="3"/>
      <c r="D15" s="3">
        <v>45</v>
      </c>
      <c r="E15" s="21"/>
      <c r="F15" s="3">
        <v>45</v>
      </c>
      <c r="G15" s="3"/>
      <c r="H15" s="3">
        <v>45</v>
      </c>
      <c r="I15" s="3"/>
      <c r="J15" s="3">
        <v>45</v>
      </c>
      <c r="K15" s="3"/>
      <c r="L15" s="3">
        <v>45</v>
      </c>
      <c r="M15" s="3"/>
      <c r="N15" s="3">
        <f>SUM(B15:M15)</f>
        <v>270</v>
      </c>
    </row>
    <row r="16" spans="1:14" ht="15.75" x14ac:dyDescent="0.25">
      <c r="A16" s="1" t="s">
        <v>34</v>
      </c>
      <c r="B16" s="3">
        <v>200</v>
      </c>
      <c r="C16" s="3">
        <v>200</v>
      </c>
      <c r="D16" s="3">
        <v>200</v>
      </c>
      <c r="E16" s="3">
        <v>200</v>
      </c>
      <c r="F16" s="3">
        <v>200</v>
      </c>
      <c r="G16" s="3">
        <v>200</v>
      </c>
      <c r="H16" s="3">
        <v>200</v>
      </c>
      <c r="I16" s="3">
        <v>200</v>
      </c>
      <c r="J16" s="3">
        <v>200</v>
      </c>
      <c r="K16" s="3">
        <v>200</v>
      </c>
      <c r="L16" s="3">
        <v>200</v>
      </c>
      <c r="M16" s="3">
        <v>200</v>
      </c>
      <c r="N16" s="3">
        <f>SUM(B16:M16)</f>
        <v>2400</v>
      </c>
    </row>
    <row r="17" spans="1:14" ht="18" x14ac:dyDescent="0.4">
      <c r="A17" s="1" t="s">
        <v>69</v>
      </c>
      <c r="B17" s="3">
        <v>55.56</v>
      </c>
      <c r="C17" s="3">
        <v>55.56</v>
      </c>
      <c r="D17" s="3">
        <v>55.56</v>
      </c>
      <c r="E17" s="3">
        <v>55.56</v>
      </c>
      <c r="F17" s="3">
        <v>55.56</v>
      </c>
      <c r="G17" s="3">
        <v>55.56</v>
      </c>
      <c r="H17" s="3">
        <v>55.56</v>
      </c>
      <c r="I17" s="3">
        <v>55.56</v>
      </c>
      <c r="J17" s="3">
        <v>55.56</v>
      </c>
      <c r="K17" s="3">
        <v>55.56</v>
      </c>
      <c r="L17" s="3">
        <v>55.56</v>
      </c>
      <c r="M17" s="3">
        <v>55.5</v>
      </c>
      <c r="N17" s="7">
        <f>SUM(B17:M17)</f>
        <v>666.66000000000008</v>
      </c>
    </row>
    <row r="18" spans="1:14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6" customFormat="1" ht="18" x14ac:dyDescent="0.4">
      <c r="A19" s="2" t="s">
        <v>26</v>
      </c>
      <c r="B19" s="4">
        <f t="shared" ref="B19:N19" si="1">SUM(B13:B18)</f>
        <v>2200.56</v>
      </c>
      <c r="C19" s="4">
        <f t="shared" si="1"/>
        <v>2155.56</v>
      </c>
      <c r="D19" s="4">
        <f t="shared" si="1"/>
        <v>2200.56</v>
      </c>
      <c r="E19" s="4">
        <f t="shared" si="1"/>
        <v>2155.56</v>
      </c>
      <c r="F19" s="4">
        <f t="shared" si="1"/>
        <v>2200.56</v>
      </c>
      <c r="G19" s="4">
        <f t="shared" si="1"/>
        <v>2155.56</v>
      </c>
      <c r="H19" s="4">
        <f t="shared" si="1"/>
        <v>2200.56</v>
      </c>
      <c r="I19" s="4">
        <f t="shared" si="1"/>
        <v>2155.56</v>
      </c>
      <c r="J19" s="4">
        <f t="shared" si="1"/>
        <v>2200.56</v>
      </c>
      <c r="K19" s="4">
        <f t="shared" si="1"/>
        <v>2155.56</v>
      </c>
      <c r="L19" s="4">
        <f t="shared" si="1"/>
        <v>2200.56</v>
      </c>
      <c r="M19" s="4">
        <f t="shared" si="1"/>
        <v>2155.5</v>
      </c>
      <c r="N19" s="19">
        <f t="shared" si="1"/>
        <v>26136.66</v>
      </c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72" t="s">
        <v>22</v>
      </c>
      <c r="B21" s="72"/>
      <c r="C21" s="7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6"/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2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2" t="s">
        <v>23</v>
      </c>
      <c r="B24" s="4">
        <f t="shared" ref="B24:N24" si="2">B10-B19</f>
        <v>2924.44</v>
      </c>
      <c r="C24" s="4">
        <f t="shared" si="2"/>
        <v>3544.44</v>
      </c>
      <c r="D24" s="4">
        <f t="shared" si="2"/>
        <v>2264.44</v>
      </c>
      <c r="E24" s="4">
        <f t="shared" si="2"/>
        <v>3174.44</v>
      </c>
      <c r="F24" s="4">
        <f t="shared" si="2"/>
        <v>3044.44</v>
      </c>
      <c r="G24" s="4">
        <f t="shared" si="2"/>
        <v>399.44000000000005</v>
      </c>
      <c r="H24" s="4">
        <f t="shared" si="2"/>
        <v>3674.44</v>
      </c>
      <c r="I24" s="4">
        <f t="shared" si="2"/>
        <v>2274.44</v>
      </c>
      <c r="J24" s="4">
        <f t="shared" si="2"/>
        <v>2359.44</v>
      </c>
      <c r="K24" s="4">
        <f t="shared" si="2"/>
        <v>1869.44</v>
      </c>
      <c r="L24" s="4">
        <f t="shared" si="2"/>
        <v>2259.44</v>
      </c>
      <c r="M24" s="4">
        <f t="shared" si="2"/>
        <v>519.5</v>
      </c>
      <c r="N24" s="4">
        <f t="shared" si="2"/>
        <v>28308.34</v>
      </c>
    </row>
    <row r="25" spans="1:14" ht="15.75" x14ac:dyDescent="0.25">
      <c r="A25" s="1" t="s">
        <v>24</v>
      </c>
      <c r="B25" s="3">
        <f t="shared" ref="B25:N25" si="3">B24*0.2</f>
        <v>584.88800000000003</v>
      </c>
      <c r="C25" s="3">
        <f t="shared" si="3"/>
        <v>708.88800000000003</v>
      </c>
      <c r="D25" s="3">
        <f t="shared" si="3"/>
        <v>452.88800000000003</v>
      </c>
      <c r="E25" s="3">
        <f t="shared" si="3"/>
        <v>634.88800000000003</v>
      </c>
      <c r="F25" s="3">
        <f t="shared" si="3"/>
        <v>608.88800000000003</v>
      </c>
      <c r="G25" s="3">
        <f t="shared" si="3"/>
        <v>79.888000000000019</v>
      </c>
      <c r="H25" s="3">
        <f t="shared" si="3"/>
        <v>734.88800000000003</v>
      </c>
      <c r="I25" s="3">
        <f t="shared" si="3"/>
        <v>454.88800000000003</v>
      </c>
      <c r="J25" s="3">
        <f t="shared" si="3"/>
        <v>471.88800000000003</v>
      </c>
      <c r="K25" s="3">
        <f t="shared" si="3"/>
        <v>373.88800000000003</v>
      </c>
      <c r="L25" s="3">
        <f t="shared" si="3"/>
        <v>451.88800000000003</v>
      </c>
      <c r="M25" s="3">
        <f t="shared" si="3"/>
        <v>103.9</v>
      </c>
      <c r="N25" s="4">
        <f t="shared" si="3"/>
        <v>5661.6680000000006</v>
      </c>
    </row>
    <row r="26" spans="1:14" ht="15.75" x14ac:dyDescent="0.25">
      <c r="A26" s="2" t="s">
        <v>25</v>
      </c>
      <c r="B26" s="4">
        <f t="shared" ref="B26:N26" si="4">B24-B25</f>
        <v>2339.5520000000001</v>
      </c>
      <c r="C26" s="4">
        <f t="shared" si="4"/>
        <v>2835.5520000000001</v>
      </c>
      <c r="D26" s="4">
        <f t="shared" si="4"/>
        <v>1811.5520000000001</v>
      </c>
      <c r="E26" s="4">
        <f t="shared" si="4"/>
        <v>2539.5520000000001</v>
      </c>
      <c r="F26" s="4">
        <f t="shared" si="4"/>
        <v>2435.5520000000001</v>
      </c>
      <c r="G26" s="4">
        <f t="shared" si="4"/>
        <v>319.55200000000002</v>
      </c>
      <c r="H26" s="4">
        <f t="shared" si="4"/>
        <v>2939.5520000000001</v>
      </c>
      <c r="I26" s="4">
        <f t="shared" si="4"/>
        <v>1819.5520000000001</v>
      </c>
      <c r="J26" s="4">
        <f t="shared" si="4"/>
        <v>1887.5520000000001</v>
      </c>
      <c r="K26" s="4">
        <f t="shared" si="4"/>
        <v>1495.5520000000001</v>
      </c>
      <c r="L26" s="4">
        <f t="shared" si="4"/>
        <v>1807.5520000000001</v>
      </c>
      <c r="M26" s="4">
        <f t="shared" si="4"/>
        <v>415.6</v>
      </c>
      <c r="N26" s="4">
        <f t="shared" si="4"/>
        <v>22646.671999999999</v>
      </c>
    </row>
  </sheetData>
  <mergeCells count="1">
    <mergeCell ref="A21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0" workbookViewId="0">
      <selection activeCell="A25" sqref="A25:N25"/>
    </sheetView>
  </sheetViews>
  <sheetFormatPr defaultRowHeight="15" x14ac:dyDescent="0.25"/>
  <cols>
    <col min="1" max="1" width="62.28515625" customWidth="1"/>
    <col min="2" max="2" width="14.85546875" customWidth="1"/>
    <col min="3" max="3" width="13.5703125" customWidth="1"/>
    <col min="4" max="4" width="14.140625" customWidth="1"/>
    <col min="5" max="5" width="14.42578125" customWidth="1"/>
    <col min="6" max="6" width="13.7109375" customWidth="1"/>
    <col min="7" max="7" width="14.140625" customWidth="1"/>
    <col min="8" max="8" width="13.7109375" customWidth="1"/>
    <col min="9" max="9" width="15.42578125" customWidth="1"/>
    <col min="10" max="10" width="11.7109375" customWidth="1"/>
    <col min="11" max="11" width="15.28515625" customWidth="1"/>
    <col min="12" max="12" width="16.85546875" customWidth="1"/>
    <col min="13" max="13" width="12.42578125" customWidth="1"/>
    <col min="14" max="14" width="19.85546875" customWidth="1"/>
  </cols>
  <sheetData>
    <row r="1" spans="1:14" ht="15.75" x14ac:dyDescent="0.2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7"/>
      <c r="B2" s="20">
        <v>45315</v>
      </c>
      <c r="C2" s="20">
        <v>45346</v>
      </c>
      <c r="D2" s="20">
        <v>45375</v>
      </c>
      <c r="E2" s="20">
        <v>45406</v>
      </c>
      <c r="F2" s="20">
        <v>45436</v>
      </c>
      <c r="G2" s="20">
        <v>45467</v>
      </c>
      <c r="H2" s="20">
        <v>45497</v>
      </c>
      <c r="I2" s="20">
        <v>45528</v>
      </c>
      <c r="J2" s="20">
        <v>45559</v>
      </c>
      <c r="K2" s="20">
        <v>45589</v>
      </c>
      <c r="L2" s="20">
        <v>45620</v>
      </c>
      <c r="M2" s="20">
        <v>45650</v>
      </c>
      <c r="N2" s="6" t="s">
        <v>10</v>
      </c>
    </row>
    <row r="3" spans="1:14" ht="15.75" x14ac:dyDescent="0.25">
      <c r="A3" s="2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1" t="s">
        <v>12</v>
      </c>
      <c r="B4" s="3">
        <v>3000</v>
      </c>
      <c r="C4" s="3">
        <v>2700</v>
      </c>
      <c r="D4" s="3">
        <v>2400</v>
      </c>
      <c r="E4" s="3">
        <v>3000</v>
      </c>
      <c r="F4" s="3">
        <v>2100</v>
      </c>
      <c r="G4" s="3">
        <v>1500</v>
      </c>
      <c r="H4" s="3">
        <v>3900</v>
      </c>
      <c r="I4" s="3">
        <v>1800</v>
      </c>
      <c r="J4" s="3">
        <v>1500</v>
      </c>
      <c r="K4" s="3">
        <v>2100</v>
      </c>
      <c r="L4" s="3">
        <v>2400</v>
      </c>
      <c r="M4" s="3">
        <v>1500</v>
      </c>
      <c r="N4" s="3">
        <v>27900</v>
      </c>
    </row>
    <row r="5" spans="1:14" ht="15.75" x14ac:dyDescent="0.25">
      <c r="A5" s="1" t="s">
        <v>13</v>
      </c>
      <c r="B5" s="3">
        <v>1000</v>
      </c>
      <c r="C5" s="3">
        <v>1500</v>
      </c>
      <c r="D5" s="3">
        <v>1000</v>
      </c>
      <c r="E5" s="3">
        <v>900</v>
      </c>
      <c r="F5" s="3">
        <v>1300</v>
      </c>
      <c r="G5" s="3">
        <v>500</v>
      </c>
      <c r="H5" s="3">
        <v>1000</v>
      </c>
      <c r="I5" s="3">
        <v>900</v>
      </c>
      <c r="J5" s="3">
        <v>1200</v>
      </c>
      <c r="K5" s="3">
        <v>900</v>
      </c>
      <c r="L5" s="3">
        <v>1000</v>
      </c>
      <c r="M5" s="3">
        <v>500</v>
      </c>
      <c r="N5" s="3">
        <v>11700</v>
      </c>
    </row>
    <row r="6" spans="1:14" ht="15.75" x14ac:dyDescent="0.25">
      <c r="A6" s="1" t="s">
        <v>14</v>
      </c>
      <c r="B6" s="3">
        <v>225</v>
      </c>
      <c r="C6" s="3">
        <v>150</v>
      </c>
      <c r="D6" s="3">
        <v>165</v>
      </c>
      <c r="E6" s="3">
        <v>150</v>
      </c>
      <c r="F6" s="3">
        <v>195</v>
      </c>
      <c r="G6" s="3">
        <v>75</v>
      </c>
      <c r="H6" s="3">
        <v>75</v>
      </c>
      <c r="I6" s="3">
        <v>30</v>
      </c>
      <c r="J6" s="3">
        <v>180</v>
      </c>
      <c r="K6" s="3">
        <v>75</v>
      </c>
      <c r="L6" s="3">
        <v>180</v>
      </c>
      <c r="M6" s="3">
        <v>225</v>
      </c>
      <c r="N6" s="3">
        <v>1725</v>
      </c>
    </row>
    <row r="7" spans="1:14" ht="15.75" x14ac:dyDescent="0.25">
      <c r="A7" s="1" t="s">
        <v>15</v>
      </c>
      <c r="B7" s="3">
        <v>800</v>
      </c>
      <c r="C7" s="3">
        <v>1200</v>
      </c>
      <c r="D7" s="3">
        <v>800</v>
      </c>
      <c r="E7" s="3">
        <v>1200</v>
      </c>
      <c r="F7" s="3">
        <v>1600</v>
      </c>
      <c r="G7" s="3">
        <v>400</v>
      </c>
      <c r="H7" s="3">
        <v>800</v>
      </c>
      <c r="I7" s="3">
        <v>1600</v>
      </c>
      <c r="J7" s="3">
        <v>1600</v>
      </c>
      <c r="K7" s="3">
        <v>800</v>
      </c>
      <c r="L7" s="3">
        <v>800</v>
      </c>
      <c r="M7" s="3">
        <v>400</v>
      </c>
      <c r="N7" s="3">
        <v>12000</v>
      </c>
    </row>
    <row r="8" spans="1:14" ht="15.75" x14ac:dyDescent="0.25">
      <c r="A8" s="1" t="s">
        <v>16</v>
      </c>
      <c r="B8" s="3">
        <v>100</v>
      </c>
      <c r="C8" s="3">
        <v>150</v>
      </c>
      <c r="D8" s="3">
        <v>100</v>
      </c>
      <c r="E8" s="3">
        <v>80</v>
      </c>
      <c r="F8" s="3">
        <v>50</v>
      </c>
      <c r="G8" s="3">
        <v>80</v>
      </c>
      <c r="H8" s="3">
        <v>100</v>
      </c>
      <c r="I8" s="3">
        <v>100</v>
      </c>
      <c r="J8" s="3">
        <v>80</v>
      </c>
      <c r="K8" s="3">
        <v>150</v>
      </c>
      <c r="L8" s="3">
        <v>80</v>
      </c>
      <c r="M8" s="3">
        <v>50</v>
      </c>
      <c r="N8" s="18">
        <v>1120</v>
      </c>
    </row>
    <row r="9" spans="1:14" ht="15.75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1:14" ht="18" x14ac:dyDescent="0.4">
      <c r="A10" s="2" t="s">
        <v>17</v>
      </c>
      <c r="B10" s="4">
        <f t="shared" ref="B10:N10" si="0">SUM(B4:B9)</f>
        <v>5125</v>
      </c>
      <c r="C10" s="4">
        <f t="shared" si="0"/>
        <v>5700</v>
      </c>
      <c r="D10" s="4">
        <f t="shared" si="0"/>
        <v>4465</v>
      </c>
      <c r="E10" s="4">
        <f t="shared" si="0"/>
        <v>5330</v>
      </c>
      <c r="F10" s="4">
        <f t="shared" si="0"/>
        <v>5245</v>
      </c>
      <c r="G10" s="4">
        <f t="shared" si="0"/>
        <v>2555</v>
      </c>
      <c r="H10" s="4">
        <f t="shared" si="0"/>
        <v>5875</v>
      </c>
      <c r="I10" s="4">
        <f t="shared" si="0"/>
        <v>4430</v>
      </c>
      <c r="J10" s="4">
        <f t="shared" si="0"/>
        <v>4560</v>
      </c>
      <c r="K10" s="4">
        <f t="shared" si="0"/>
        <v>4025</v>
      </c>
      <c r="L10" s="4">
        <f t="shared" si="0"/>
        <v>4460</v>
      </c>
      <c r="M10" s="4">
        <f t="shared" si="0"/>
        <v>2675</v>
      </c>
      <c r="N10" s="19">
        <f t="shared" si="0"/>
        <v>54445</v>
      </c>
    </row>
    <row r="11" spans="1:14" ht="15.75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x14ac:dyDescent="0.25">
      <c r="A12" s="2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x14ac:dyDescent="0.25">
      <c r="A13" s="1" t="s">
        <v>19</v>
      </c>
      <c r="B13" s="3">
        <v>1800</v>
      </c>
      <c r="C13" s="3">
        <v>1800</v>
      </c>
      <c r="D13" s="3">
        <v>1800</v>
      </c>
      <c r="E13" s="3">
        <v>1800</v>
      </c>
      <c r="F13" s="3">
        <v>1800</v>
      </c>
      <c r="G13" s="3">
        <v>1800</v>
      </c>
      <c r="H13" s="3">
        <v>1800</v>
      </c>
      <c r="I13" s="3">
        <v>1800</v>
      </c>
      <c r="J13" s="3">
        <v>1800</v>
      </c>
      <c r="K13" s="3">
        <v>1800</v>
      </c>
      <c r="L13" s="3">
        <v>1800</v>
      </c>
      <c r="M13" s="3">
        <v>1800</v>
      </c>
      <c r="N13" s="3">
        <v>21600</v>
      </c>
    </row>
    <row r="14" spans="1:14" ht="15.75" x14ac:dyDescent="0.25">
      <c r="A14" s="1" t="s">
        <v>20</v>
      </c>
      <c r="B14" s="3">
        <v>100</v>
      </c>
      <c r="C14" s="3">
        <v>100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>
        <v>100</v>
      </c>
      <c r="J14" s="3">
        <v>100</v>
      </c>
      <c r="K14" s="3">
        <v>100</v>
      </c>
      <c r="L14" s="3">
        <v>100</v>
      </c>
      <c r="M14" s="3">
        <v>100</v>
      </c>
      <c r="N14" s="3">
        <v>1200</v>
      </c>
    </row>
    <row r="15" spans="1:14" ht="15.75" x14ac:dyDescent="0.25">
      <c r="A15" s="1" t="s">
        <v>21</v>
      </c>
      <c r="B15" s="3">
        <v>45</v>
      </c>
      <c r="C15" s="3"/>
      <c r="D15" s="3">
        <v>45</v>
      </c>
      <c r="E15" s="21"/>
      <c r="F15" s="3">
        <v>45</v>
      </c>
      <c r="G15" s="3"/>
      <c r="H15" s="3">
        <v>45</v>
      </c>
      <c r="I15" s="3"/>
      <c r="J15" s="3">
        <v>45</v>
      </c>
      <c r="K15" s="3"/>
      <c r="L15" s="3">
        <v>45</v>
      </c>
      <c r="M15" s="3"/>
      <c r="N15" s="3">
        <f>SUM(B15:M15)</f>
        <v>270</v>
      </c>
    </row>
    <row r="16" spans="1:14" ht="15.75" x14ac:dyDescent="0.25">
      <c r="A16" s="1" t="s">
        <v>34</v>
      </c>
      <c r="B16" s="3">
        <v>200</v>
      </c>
      <c r="C16" s="3">
        <v>200</v>
      </c>
      <c r="D16" s="3">
        <v>200</v>
      </c>
      <c r="E16" s="3">
        <v>200</v>
      </c>
      <c r="F16" s="3">
        <v>200</v>
      </c>
      <c r="G16" s="3">
        <v>200</v>
      </c>
      <c r="H16" s="3">
        <v>200</v>
      </c>
      <c r="I16" s="3">
        <v>200</v>
      </c>
      <c r="J16" s="3">
        <v>200</v>
      </c>
      <c r="K16" s="3">
        <v>200</v>
      </c>
      <c r="L16" s="3">
        <v>200</v>
      </c>
      <c r="M16" s="3">
        <v>200</v>
      </c>
      <c r="N16" s="3">
        <f>SUM(B16:M16)</f>
        <v>2400</v>
      </c>
    </row>
    <row r="17" spans="1:14" ht="18" x14ac:dyDescent="0.4">
      <c r="A17" s="1" t="s">
        <v>69</v>
      </c>
      <c r="B17" s="3">
        <v>55.56</v>
      </c>
      <c r="C17" s="3">
        <v>55.56</v>
      </c>
      <c r="D17" s="3">
        <v>55.56</v>
      </c>
      <c r="E17" s="3">
        <v>55.56</v>
      </c>
      <c r="F17" s="3">
        <v>55.56</v>
      </c>
      <c r="G17" s="3">
        <v>55.56</v>
      </c>
      <c r="H17" s="3">
        <v>55.56</v>
      </c>
      <c r="I17" s="3">
        <v>55.56</v>
      </c>
      <c r="J17" s="3">
        <v>55.56</v>
      </c>
      <c r="K17" s="3">
        <v>55.56</v>
      </c>
      <c r="L17" s="3">
        <v>55.56</v>
      </c>
      <c r="M17" s="3">
        <v>55.5</v>
      </c>
      <c r="N17" s="7">
        <f>SUM(B17:M17)</f>
        <v>666.66000000000008</v>
      </c>
    </row>
    <row r="18" spans="1:14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6" customFormat="1" ht="18" x14ac:dyDescent="0.4">
      <c r="A19" s="2" t="s">
        <v>26</v>
      </c>
      <c r="B19" s="4">
        <f t="shared" ref="B19:N19" si="1">SUM(B13:B18)</f>
        <v>2200.56</v>
      </c>
      <c r="C19" s="4">
        <f t="shared" si="1"/>
        <v>2155.56</v>
      </c>
      <c r="D19" s="4">
        <f t="shared" si="1"/>
        <v>2200.56</v>
      </c>
      <c r="E19" s="4">
        <f t="shared" si="1"/>
        <v>2155.56</v>
      </c>
      <c r="F19" s="4">
        <f t="shared" si="1"/>
        <v>2200.56</v>
      </c>
      <c r="G19" s="4">
        <f t="shared" si="1"/>
        <v>2155.56</v>
      </c>
      <c r="H19" s="4">
        <f t="shared" si="1"/>
        <v>2200.56</v>
      </c>
      <c r="I19" s="4">
        <f t="shared" si="1"/>
        <v>2155.56</v>
      </c>
      <c r="J19" s="4">
        <f t="shared" si="1"/>
        <v>2200.56</v>
      </c>
      <c r="K19" s="4">
        <f t="shared" si="1"/>
        <v>2155.56</v>
      </c>
      <c r="L19" s="4">
        <f t="shared" si="1"/>
        <v>2200.56</v>
      </c>
      <c r="M19" s="4">
        <f t="shared" si="1"/>
        <v>2155.5</v>
      </c>
      <c r="N19" s="19">
        <f t="shared" si="1"/>
        <v>26136.66</v>
      </c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72" t="s">
        <v>22</v>
      </c>
      <c r="B21" s="72"/>
      <c r="C21" s="7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6"/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2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2" t="s">
        <v>23</v>
      </c>
      <c r="B24" s="4">
        <f t="shared" ref="B24:N24" si="2">B10-B19</f>
        <v>2924.44</v>
      </c>
      <c r="C24" s="4">
        <f t="shared" si="2"/>
        <v>3544.44</v>
      </c>
      <c r="D24" s="4">
        <f t="shared" si="2"/>
        <v>2264.44</v>
      </c>
      <c r="E24" s="4">
        <f t="shared" si="2"/>
        <v>3174.44</v>
      </c>
      <c r="F24" s="4">
        <f t="shared" si="2"/>
        <v>3044.44</v>
      </c>
      <c r="G24" s="4">
        <f t="shared" si="2"/>
        <v>399.44000000000005</v>
      </c>
      <c r="H24" s="4">
        <f t="shared" si="2"/>
        <v>3674.44</v>
      </c>
      <c r="I24" s="4">
        <f t="shared" si="2"/>
        <v>2274.44</v>
      </c>
      <c r="J24" s="4">
        <f t="shared" si="2"/>
        <v>2359.44</v>
      </c>
      <c r="K24" s="4">
        <f t="shared" si="2"/>
        <v>1869.44</v>
      </c>
      <c r="L24" s="4">
        <f t="shared" si="2"/>
        <v>2259.44</v>
      </c>
      <c r="M24" s="4">
        <f t="shared" si="2"/>
        <v>519.5</v>
      </c>
      <c r="N24" s="4">
        <f t="shared" si="2"/>
        <v>28308.34</v>
      </c>
    </row>
    <row r="25" spans="1:14" ht="15.75" x14ac:dyDescent="0.25">
      <c r="A25" s="1" t="s">
        <v>24</v>
      </c>
      <c r="B25" s="3">
        <f t="shared" ref="B25:N25" si="3">B24*0.2</f>
        <v>584.88800000000003</v>
      </c>
      <c r="C25" s="3">
        <f t="shared" si="3"/>
        <v>708.88800000000003</v>
      </c>
      <c r="D25" s="3">
        <f t="shared" si="3"/>
        <v>452.88800000000003</v>
      </c>
      <c r="E25" s="3">
        <f t="shared" si="3"/>
        <v>634.88800000000003</v>
      </c>
      <c r="F25" s="3">
        <f t="shared" si="3"/>
        <v>608.88800000000003</v>
      </c>
      <c r="G25" s="3">
        <f t="shared" si="3"/>
        <v>79.888000000000019</v>
      </c>
      <c r="H25" s="3">
        <f t="shared" si="3"/>
        <v>734.88800000000003</v>
      </c>
      <c r="I25" s="3">
        <f t="shared" si="3"/>
        <v>454.88800000000003</v>
      </c>
      <c r="J25" s="3">
        <f t="shared" si="3"/>
        <v>471.88800000000003</v>
      </c>
      <c r="K25" s="3">
        <f t="shared" si="3"/>
        <v>373.88800000000003</v>
      </c>
      <c r="L25" s="3">
        <f t="shared" si="3"/>
        <v>451.88800000000003</v>
      </c>
      <c r="M25" s="3">
        <f t="shared" si="3"/>
        <v>103.9</v>
      </c>
      <c r="N25" s="4">
        <f t="shared" si="3"/>
        <v>5661.6680000000006</v>
      </c>
    </row>
    <row r="26" spans="1:14" ht="15.75" x14ac:dyDescent="0.25">
      <c r="A26" s="2" t="s">
        <v>25</v>
      </c>
      <c r="B26" s="4">
        <f t="shared" ref="B26:N26" si="4">B24-B25</f>
        <v>2339.5520000000001</v>
      </c>
      <c r="C26" s="4">
        <f t="shared" si="4"/>
        <v>2835.5520000000001</v>
      </c>
      <c r="D26" s="4">
        <f t="shared" si="4"/>
        <v>1811.5520000000001</v>
      </c>
      <c r="E26" s="4">
        <f t="shared" si="4"/>
        <v>2539.5520000000001</v>
      </c>
      <c r="F26" s="4">
        <f t="shared" si="4"/>
        <v>2435.5520000000001</v>
      </c>
      <c r="G26" s="4">
        <f t="shared" si="4"/>
        <v>319.55200000000002</v>
      </c>
      <c r="H26" s="4">
        <f t="shared" si="4"/>
        <v>2939.5520000000001</v>
      </c>
      <c r="I26" s="4">
        <f t="shared" si="4"/>
        <v>1819.5520000000001</v>
      </c>
      <c r="J26" s="4">
        <f t="shared" si="4"/>
        <v>1887.5520000000001</v>
      </c>
      <c r="K26" s="4">
        <f t="shared" si="4"/>
        <v>1495.5520000000001</v>
      </c>
      <c r="L26" s="4">
        <f t="shared" si="4"/>
        <v>1807.5520000000001</v>
      </c>
      <c r="M26" s="4">
        <f t="shared" si="4"/>
        <v>415.6</v>
      </c>
      <c r="N26" s="4">
        <f t="shared" si="4"/>
        <v>22646.671999999999</v>
      </c>
    </row>
  </sheetData>
  <mergeCells count="1">
    <mergeCell ref="A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opLeftCell="A31" workbookViewId="0">
      <selection activeCell="U49" sqref="U49"/>
    </sheetView>
  </sheetViews>
  <sheetFormatPr defaultRowHeight="15" x14ac:dyDescent="0.25"/>
  <cols>
    <col min="1" max="1" width="14.5703125" customWidth="1"/>
    <col min="2" max="2" width="18.7109375" customWidth="1"/>
    <col min="3" max="3" width="27.5703125" customWidth="1"/>
    <col min="4" max="4" width="22.140625" customWidth="1"/>
    <col min="5" max="9" width="10.5703125" bestFit="1" customWidth="1"/>
    <col min="10" max="10" width="10.28515625" bestFit="1" customWidth="1"/>
    <col min="11" max="11" width="10.5703125" bestFit="1" customWidth="1"/>
    <col min="12" max="16" width="10.28515625" bestFit="1" customWidth="1"/>
    <col min="17" max="17" width="14" customWidth="1"/>
  </cols>
  <sheetData>
    <row r="1" spans="1:17" x14ac:dyDescent="0.25">
      <c r="A1" s="22"/>
      <c r="B1" s="22"/>
      <c r="C1" s="23" t="s">
        <v>27</v>
      </c>
      <c r="D1" s="23"/>
      <c r="E1" s="24">
        <v>45315</v>
      </c>
      <c r="F1" s="24">
        <v>45346</v>
      </c>
      <c r="G1" s="24">
        <v>45375</v>
      </c>
      <c r="H1" s="24">
        <v>45406</v>
      </c>
      <c r="I1" s="24">
        <v>45436</v>
      </c>
      <c r="J1" s="24">
        <v>45467</v>
      </c>
      <c r="K1" s="24">
        <v>45497</v>
      </c>
      <c r="L1" s="24">
        <v>45528</v>
      </c>
      <c r="M1" s="24">
        <v>45559</v>
      </c>
      <c r="N1" s="24">
        <v>45589</v>
      </c>
      <c r="O1" s="24">
        <v>45620</v>
      </c>
      <c r="P1" s="24">
        <v>45650</v>
      </c>
      <c r="Q1" s="24" t="s">
        <v>40</v>
      </c>
    </row>
    <row r="2" spans="1:17" x14ac:dyDescent="0.25">
      <c r="A2" s="76" t="s">
        <v>28</v>
      </c>
      <c r="B2" s="76"/>
      <c r="C2" s="76"/>
      <c r="D2" s="25"/>
      <c r="E2" s="27"/>
      <c r="F2" s="28" t="s">
        <v>29</v>
      </c>
      <c r="G2" s="28" t="s">
        <v>30</v>
      </c>
      <c r="H2" s="28" t="s">
        <v>30</v>
      </c>
      <c r="I2" s="28" t="s">
        <v>30</v>
      </c>
      <c r="J2" s="28" t="s">
        <v>30</v>
      </c>
      <c r="K2" s="28" t="s">
        <v>30</v>
      </c>
      <c r="L2" s="28" t="s">
        <v>30</v>
      </c>
      <c r="M2" s="28" t="s">
        <v>30</v>
      </c>
      <c r="N2" s="28" t="s">
        <v>30</v>
      </c>
      <c r="O2" s="28" t="s">
        <v>30</v>
      </c>
      <c r="P2" s="28" t="s">
        <v>30</v>
      </c>
      <c r="Q2" s="28" t="s">
        <v>30</v>
      </c>
    </row>
    <row r="3" spans="1:17" x14ac:dyDescent="0.25">
      <c r="A3" s="22"/>
      <c r="B3" s="22"/>
      <c r="C3" s="22"/>
      <c r="D3" s="22"/>
      <c r="E3" s="22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A4" s="22"/>
      <c r="B4" s="22"/>
      <c r="C4" s="22"/>
      <c r="D4" s="2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x14ac:dyDescent="0.25">
      <c r="A5" s="31" t="s">
        <v>31</v>
      </c>
      <c r="B5" s="3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73" t="s">
        <v>42</v>
      </c>
      <c r="B6" s="73"/>
      <c r="C6" s="73"/>
      <c r="D6" s="26" t="s">
        <v>39</v>
      </c>
      <c r="E6" s="22">
        <v>10</v>
      </c>
      <c r="F6" s="22">
        <v>9</v>
      </c>
      <c r="G6" s="22">
        <v>8</v>
      </c>
      <c r="H6" s="22">
        <v>10</v>
      </c>
      <c r="I6" s="22">
        <v>7</v>
      </c>
      <c r="J6" s="22">
        <v>5</v>
      </c>
      <c r="K6" s="22">
        <v>13</v>
      </c>
      <c r="L6" s="22">
        <v>6</v>
      </c>
      <c r="M6" s="22">
        <v>5</v>
      </c>
      <c r="N6" s="22">
        <v>7</v>
      </c>
      <c r="O6" s="22">
        <v>8</v>
      </c>
      <c r="P6" s="22">
        <v>5</v>
      </c>
      <c r="Q6" s="26">
        <f>SUM(E6:P6)</f>
        <v>93</v>
      </c>
    </row>
    <row r="7" spans="1:17" ht="15.75" customHeight="1" x14ac:dyDescent="0.25">
      <c r="A7" s="73"/>
      <c r="B7" s="73"/>
      <c r="C7" s="73"/>
      <c r="D7" s="26" t="s">
        <v>41</v>
      </c>
      <c r="E7" s="37">
        <v>300</v>
      </c>
      <c r="F7" s="37">
        <v>300</v>
      </c>
      <c r="G7" s="37">
        <v>300</v>
      </c>
      <c r="H7" s="37">
        <v>300</v>
      </c>
      <c r="I7" s="37">
        <v>300</v>
      </c>
      <c r="J7" s="37">
        <v>300</v>
      </c>
      <c r="K7" s="37">
        <v>300</v>
      </c>
      <c r="L7" s="37">
        <v>300</v>
      </c>
      <c r="M7" s="37">
        <v>300</v>
      </c>
      <c r="N7" s="37">
        <v>300</v>
      </c>
      <c r="O7" s="37">
        <v>300</v>
      </c>
      <c r="P7" s="37">
        <v>300</v>
      </c>
      <c r="Q7" s="38">
        <v>300</v>
      </c>
    </row>
    <row r="8" spans="1:17" ht="15.75" customHeight="1" x14ac:dyDescent="0.25">
      <c r="A8" s="73"/>
      <c r="B8" s="73"/>
      <c r="C8" s="73"/>
      <c r="D8" s="26" t="s">
        <v>40</v>
      </c>
      <c r="E8" s="38">
        <f t="shared" ref="E8:Q8" si="0">E6*E7</f>
        <v>3000</v>
      </c>
      <c r="F8" s="38">
        <f t="shared" si="0"/>
        <v>2700</v>
      </c>
      <c r="G8" s="38">
        <f t="shared" si="0"/>
        <v>2400</v>
      </c>
      <c r="H8" s="38">
        <f t="shared" si="0"/>
        <v>3000</v>
      </c>
      <c r="I8" s="38">
        <f t="shared" si="0"/>
        <v>2100</v>
      </c>
      <c r="J8" s="38">
        <f t="shared" si="0"/>
        <v>1500</v>
      </c>
      <c r="K8" s="38">
        <f t="shared" si="0"/>
        <v>3900</v>
      </c>
      <c r="L8" s="38">
        <f t="shared" si="0"/>
        <v>1800</v>
      </c>
      <c r="M8" s="38">
        <f t="shared" si="0"/>
        <v>1500</v>
      </c>
      <c r="N8" s="38">
        <f t="shared" si="0"/>
        <v>2100</v>
      </c>
      <c r="O8" s="38">
        <f t="shared" si="0"/>
        <v>2400</v>
      </c>
      <c r="P8" s="38">
        <f t="shared" si="0"/>
        <v>1500</v>
      </c>
      <c r="Q8" s="38">
        <f t="shared" si="0"/>
        <v>27900</v>
      </c>
    </row>
    <row r="9" spans="1:17" ht="15.75" x14ac:dyDescent="0.25">
      <c r="A9" s="22"/>
      <c r="B9" s="1"/>
      <c r="C9" s="22"/>
      <c r="D9" s="2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25">
      <c r="A10" s="73" t="s">
        <v>43</v>
      </c>
      <c r="B10" s="73"/>
      <c r="C10" s="73"/>
      <c r="D10" s="26" t="s">
        <v>39</v>
      </c>
      <c r="E10" s="22">
        <v>10</v>
      </c>
      <c r="F10" s="22">
        <v>15</v>
      </c>
      <c r="G10" s="22">
        <v>10</v>
      </c>
      <c r="H10" s="22">
        <v>9</v>
      </c>
      <c r="I10" s="22">
        <v>13</v>
      </c>
      <c r="J10" s="22">
        <v>5</v>
      </c>
      <c r="K10" s="22">
        <v>10</v>
      </c>
      <c r="L10" s="22">
        <v>9</v>
      </c>
      <c r="M10" s="22">
        <v>12</v>
      </c>
      <c r="N10" s="22">
        <v>9</v>
      </c>
      <c r="O10" s="22">
        <v>10</v>
      </c>
      <c r="P10" s="22">
        <v>5</v>
      </c>
      <c r="Q10" s="22">
        <f>SUM(E10:P10)</f>
        <v>117</v>
      </c>
    </row>
    <row r="11" spans="1:17" ht="15.75" customHeight="1" x14ac:dyDescent="0.25">
      <c r="A11" s="73"/>
      <c r="B11" s="73"/>
      <c r="C11" s="73"/>
      <c r="D11" s="26" t="s">
        <v>41</v>
      </c>
      <c r="E11" s="37">
        <v>100</v>
      </c>
      <c r="F11" s="37">
        <v>100</v>
      </c>
      <c r="G11" s="37">
        <v>100</v>
      </c>
      <c r="H11" s="37">
        <v>100</v>
      </c>
      <c r="I11" s="37">
        <v>100</v>
      </c>
      <c r="J11" s="37">
        <v>100</v>
      </c>
      <c r="K11" s="37">
        <v>100</v>
      </c>
      <c r="L11" s="37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</row>
    <row r="12" spans="1:17" ht="15.75" customHeight="1" x14ac:dyDescent="0.25">
      <c r="A12" s="73"/>
      <c r="B12" s="73"/>
      <c r="C12" s="73"/>
      <c r="D12" s="26" t="s">
        <v>40</v>
      </c>
      <c r="E12" s="38">
        <f>E10*E11</f>
        <v>1000</v>
      </c>
      <c r="F12" s="38">
        <f>F11*F10</f>
        <v>1500</v>
      </c>
      <c r="G12" s="38">
        <f t="shared" ref="G12:Q12" si="1">G10*G11</f>
        <v>1000</v>
      </c>
      <c r="H12" s="38">
        <f t="shared" si="1"/>
        <v>900</v>
      </c>
      <c r="I12" s="38">
        <f t="shared" si="1"/>
        <v>1300</v>
      </c>
      <c r="J12" s="38">
        <f t="shared" si="1"/>
        <v>500</v>
      </c>
      <c r="K12" s="38">
        <f t="shared" si="1"/>
        <v>1000</v>
      </c>
      <c r="L12" s="38">
        <f t="shared" si="1"/>
        <v>900</v>
      </c>
      <c r="M12" s="38">
        <f t="shared" si="1"/>
        <v>1200</v>
      </c>
      <c r="N12" s="38">
        <f t="shared" si="1"/>
        <v>900</v>
      </c>
      <c r="O12" s="38">
        <f t="shared" si="1"/>
        <v>1000</v>
      </c>
      <c r="P12" s="38">
        <f t="shared" si="1"/>
        <v>500</v>
      </c>
      <c r="Q12" s="38">
        <f t="shared" si="1"/>
        <v>11700</v>
      </c>
    </row>
    <row r="13" spans="1:17" ht="15.75" x14ac:dyDescent="0.25">
      <c r="A13" s="22"/>
      <c r="B13" s="1"/>
      <c r="C13" s="22"/>
      <c r="D13" s="2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73" t="s">
        <v>45</v>
      </c>
      <c r="B14" s="73"/>
      <c r="C14" s="73"/>
      <c r="D14" s="26" t="s">
        <v>39</v>
      </c>
      <c r="E14" s="22">
        <v>15</v>
      </c>
      <c r="F14" s="22">
        <v>10</v>
      </c>
      <c r="G14" s="22">
        <v>11</v>
      </c>
      <c r="H14" s="22">
        <v>10</v>
      </c>
      <c r="I14" s="22">
        <v>13</v>
      </c>
      <c r="J14" s="22">
        <v>5</v>
      </c>
      <c r="K14" s="22">
        <v>5</v>
      </c>
      <c r="L14" s="22">
        <v>2</v>
      </c>
      <c r="M14" s="22">
        <v>12</v>
      </c>
      <c r="N14" s="22">
        <v>5</v>
      </c>
      <c r="O14" s="22">
        <v>12</v>
      </c>
      <c r="P14" s="22">
        <v>15</v>
      </c>
      <c r="Q14" s="22">
        <f>SUM(E14:P14)</f>
        <v>115</v>
      </c>
    </row>
    <row r="15" spans="1:17" ht="15.75" customHeight="1" x14ac:dyDescent="0.25">
      <c r="A15" s="73"/>
      <c r="B15" s="73"/>
      <c r="C15" s="73"/>
      <c r="D15" s="26" t="s">
        <v>41</v>
      </c>
      <c r="E15" s="37">
        <v>15</v>
      </c>
      <c r="F15" s="37">
        <v>15</v>
      </c>
      <c r="G15" s="37">
        <v>15</v>
      </c>
      <c r="H15" s="37">
        <v>15</v>
      </c>
      <c r="I15" s="37">
        <v>15</v>
      </c>
      <c r="J15" s="37">
        <v>15</v>
      </c>
      <c r="K15" s="37">
        <v>15</v>
      </c>
      <c r="L15" s="37">
        <v>15</v>
      </c>
      <c r="M15" s="37">
        <v>15</v>
      </c>
      <c r="N15" s="37">
        <v>15</v>
      </c>
      <c r="O15" s="37">
        <v>15</v>
      </c>
      <c r="P15" s="37">
        <v>15</v>
      </c>
      <c r="Q15" s="37">
        <v>15</v>
      </c>
    </row>
    <row r="16" spans="1:17" ht="15.75" customHeight="1" x14ac:dyDescent="0.25">
      <c r="A16" s="73"/>
      <c r="B16" s="73"/>
      <c r="C16" s="73"/>
      <c r="D16" s="26" t="s">
        <v>40</v>
      </c>
      <c r="E16" s="38">
        <f t="shared" ref="E16:Q16" si="2">E14*E15</f>
        <v>225</v>
      </c>
      <c r="F16" s="38">
        <f t="shared" si="2"/>
        <v>150</v>
      </c>
      <c r="G16" s="38">
        <f t="shared" si="2"/>
        <v>165</v>
      </c>
      <c r="H16" s="38">
        <f t="shared" si="2"/>
        <v>150</v>
      </c>
      <c r="I16" s="38">
        <f t="shared" si="2"/>
        <v>195</v>
      </c>
      <c r="J16" s="38">
        <f t="shared" si="2"/>
        <v>75</v>
      </c>
      <c r="K16" s="38">
        <f t="shared" si="2"/>
        <v>75</v>
      </c>
      <c r="L16" s="38">
        <f t="shared" si="2"/>
        <v>30</v>
      </c>
      <c r="M16" s="38">
        <f t="shared" si="2"/>
        <v>180</v>
      </c>
      <c r="N16" s="38">
        <f t="shared" si="2"/>
        <v>75</v>
      </c>
      <c r="O16" s="38">
        <f t="shared" si="2"/>
        <v>180</v>
      </c>
      <c r="P16" s="38">
        <f t="shared" si="2"/>
        <v>225</v>
      </c>
      <c r="Q16" s="38">
        <f t="shared" si="2"/>
        <v>1725</v>
      </c>
    </row>
    <row r="17" spans="1:17" ht="15.75" x14ac:dyDescent="0.25">
      <c r="A17" s="22"/>
      <c r="B17" s="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73" t="s">
        <v>44</v>
      </c>
      <c r="B18" s="73"/>
      <c r="C18" s="73"/>
      <c r="D18" s="26" t="s">
        <v>39</v>
      </c>
      <c r="E18" s="22">
        <v>2</v>
      </c>
      <c r="F18" s="22">
        <v>3</v>
      </c>
      <c r="G18" s="22">
        <v>2</v>
      </c>
      <c r="H18" s="22">
        <v>3</v>
      </c>
      <c r="I18" s="22">
        <v>4</v>
      </c>
      <c r="J18" s="22">
        <v>1</v>
      </c>
      <c r="K18" s="22">
        <v>2</v>
      </c>
      <c r="L18" s="22">
        <v>4</v>
      </c>
      <c r="M18" s="22">
        <v>4</v>
      </c>
      <c r="N18" s="22">
        <v>2</v>
      </c>
      <c r="O18" s="22">
        <v>2</v>
      </c>
      <c r="P18" s="22">
        <v>1</v>
      </c>
      <c r="Q18" s="22">
        <f>SUM(E18:P18)</f>
        <v>30</v>
      </c>
    </row>
    <row r="19" spans="1:17" ht="15.75" customHeight="1" x14ac:dyDescent="0.25">
      <c r="A19" s="73"/>
      <c r="B19" s="73"/>
      <c r="C19" s="73"/>
      <c r="D19" s="26" t="s">
        <v>41</v>
      </c>
      <c r="E19" s="37">
        <v>400</v>
      </c>
      <c r="F19" s="37">
        <v>400</v>
      </c>
      <c r="G19" s="37">
        <v>400</v>
      </c>
      <c r="H19" s="37">
        <v>400</v>
      </c>
      <c r="I19" s="37">
        <v>400</v>
      </c>
      <c r="J19" s="37">
        <v>400</v>
      </c>
      <c r="K19" s="37">
        <v>400</v>
      </c>
      <c r="L19" s="37">
        <v>400</v>
      </c>
      <c r="M19" s="37">
        <v>400</v>
      </c>
      <c r="N19" s="37">
        <v>400</v>
      </c>
      <c r="O19" s="37">
        <v>400</v>
      </c>
      <c r="P19" s="37">
        <v>400</v>
      </c>
      <c r="Q19" s="37">
        <v>400</v>
      </c>
    </row>
    <row r="20" spans="1:17" ht="15.75" customHeight="1" x14ac:dyDescent="0.25">
      <c r="A20" s="73"/>
      <c r="B20" s="73"/>
      <c r="C20" s="73"/>
      <c r="D20" s="26" t="s">
        <v>40</v>
      </c>
      <c r="E20" s="38">
        <f t="shared" ref="E20:Q20" si="3">E18*E19</f>
        <v>800</v>
      </c>
      <c r="F20" s="38">
        <f t="shared" si="3"/>
        <v>1200</v>
      </c>
      <c r="G20" s="38">
        <f t="shared" si="3"/>
        <v>800</v>
      </c>
      <c r="H20" s="38">
        <f t="shared" si="3"/>
        <v>1200</v>
      </c>
      <c r="I20" s="38">
        <f t="shared" si="3"/>
        <v>1600</v>
      </c>
      <c r="J20" s="38">
        <f t="shared" si="3"/>
        <v>400</v>
      </c>
      <c r="K20" s="38">
        <f t="shared" si="3"/>
        <v>800</v>
      </c>
      <c r="L20" s="38">
        <f t="shared" si="3"/>
        <v>1600</v>
      </c>
      <c r="M20" s="38">
        <f t="shared" si="3"/>
        <v>1600</v>
      </c>
      <c r="N20" s="38">
        <f t="shared" si="3"/>
        <v>800</v>
      </c>
      <c r="O20" s="38">
        <f t="shared" si="3"/>
        <v>800</v>
      </c>
      <c r="P20" s="38">
        <f t="shared" si="3"/>
        <v>400</v>
      </c>
      <c r="Q20" s="38">
        <f t="shared" si="3"/>
        <v>12000</v>
      </c>
    </row>
    <row r="21" spans="1:17" ht="15.75" x14ac:dyDescent="0.25">
      <c r="A21" s="22"/>
      <c r="B21" s="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73" t="s">
        <v>46</v>
      </c>
      <c r="B22" s="73"/>
      <c r="C22" s="73"/>
      <c r="D22" s="26" t="s">
        <v>39</v>
      </c>
      <c r="E22" s="22">
        <v>10</v>
      </c>
      <c r="F22" s="22">
        <v>15</v>
      </c>
      <c r="G22" s="22">
        <v>10</v>
      </c>
      <c r="H22" s="22">
        <v>8</v>
      </c>
      <c r="I22" s="22">
        <v>5</v>
      </c>
      <c r="J22" s="22">
        <v>8</v>
      </c>
      <c r="K22" s="22">
        <v>10</v>
      </c>
      <c r="L22" s="22">
        <v>10</v>
      </c>
      <c r="M22" s="22">
        <v>8</v>
      </c>
      <c r="N22" s="22">
        <v>15</v>
      </c>
      <c r="O22" s="22">
        <v>8</v>
      </c>
      <c r="P22" s="22">
        <v>5</v>
      </c>
      <c r="Q22" s="22">
        <f>SUM(E22:P22)</f>
        <v>112</v>
      </c>
    </row>
    <row r="23" spans="1:17" ht="15.75" customHeight="1" x14ac:dyDescent="0.25">
      <c r="A23" s="73"/>
      <c r="B23" s="73"/>
      <c r="C23" s="73"/>
      <c r="D23" s="26" t="s">
        <v>41</v>
      </c>
      <c r="E23" s="37">
        <v>10</v>
      </c>
      <c r="F23" s="37">
        <v>10</v>
      </c>
      <c r="G23" s="37">
        <v>10</v>
      </c>
      <c r="H23" s="37">
        <v>10</v>
      </c>
      <c r="I23" s="37">
        <v>10</v>
      </c>
      <c r="J23" s="37">
        <v>10</v>
      </c>
      <c r="K23" s="37">
        <v>10</v>
      </c>
      <c r="L23" s="37">
        <v>10</v>
      </c>
      <c r="M23" s="37">
        <v>10</v>
      </c>
      <c r="N23" s="37">
        <v>10</v>
      </c>
      <c r="O23" s="37">
        <v>10</v>
      </c>
      <c r="P23" s="37">
        <v>10</v>
      </c>
      <c r="Q23" s="37">
        <v>10</v>
      </c>
    </row>
    <row r="24" spans="1:17" ht="15.75" customHeight="1" x14ac:dyDescent="0.35">
      <c r="A24" s="73"/>
      <c r="B24" s="73"/>
      <c r="C24" s="73"/>
      <c r="D24" s="26" t="s">
        <v>40</v>
      </c>
      <c r="E24" s="38">
        <f>E22*E23</f>
        <v>100</v>
      </c>
      <c r="F24" s="38">
        <f>F22*F23</f>
        <v>150</v>
      </c>
      <c r="G24" s="38">
        <f>G22*G23</f>
        <v>100</v>
      </c>
      <c r="H24" s="38">
        <f>H22*H23</f>
        <v>80</v>
      </c>
      <c r="I24" s="38">
        <f>I22*I23</f>
        <v>50</v>
      </c>
      <c r="J24" s="38">
        <f>J23*J22</f>
        <v>80</v>
      </c>
      <c r="K24" s="38">
        <f t="shared" ref="K24:Q24" si="4">K22*K23</f>
        <v>100</v>
      </c>
      <c r="L24" s="38">
        <f t="shared" si="4"/>
        <v>100</v>
      </c>
      <c r="M24" s="38">
        <f t="shared" si="4"/>
        <v>80</v>
      </c>
      <c r="N24" s="38">
        <f t="shared" si="4"/>
        <v>150</v>
      </c>
      <c r="O24" s="38">
        <f t="shared" si="4"/>
        <v>80</v>
      </c>
      <c r="P24" s="38">
        <f t="shared" si="4"/>
        <v>50</v>
      </c>
      <c r="Q24" s="69">
        <f t="shared" si="4"/>
        <v>1120</v>
      </c>
    </row>
    <row r="25" spans="1:17" ht="15.75" x14ac:dyDescent="0.25">
      <c r="B25" s="1"/>
      <c r="C25" s="22"/>
      <c r="D25" s="26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17.25" customHeight="1" x14ac:dyDescent="0.35">
      <c r="A26" s="75" t="s">
        <v>72</v>
      </c>
      <c r="B26" s="75"/>
      <c r="C26" s="75"/>
      <c r="D26" s="22"/>
      <c r="E26" s="38">
        <f t="shared" ref="E26:K26" si="5">E8+E12+E16+E20+E24</f>
        <v>5125</v>
      </c>
      <c r="F26" s="38">
        <f t="shared" si="5"/>
        <v>5700</v>
      </c>
      <c r="G26" s="38">
        <f t="shared" si="5"/>
        <v>4465</v>
      </c>
      <c r="H26" s="38">
        <f t="shared" si="5"/>
        <v>5330</v>
      </c>
      <c r="I26" s="38">
        <f t="shared" si="5"/>
        <v>5245</v>
      </c>
      <c r="J26" s="38">
        <f t="shared" si="5"/>
        <v>2555</v>
      </c>
      <c r="K26" s="38">
        <f t="shared" si="5"/>
        <v>5875</v>
      </c>
      <c r="L26" s="38">
        <f t="shared" ref="L26:Q26" si="6">L8+L12+L16+L20+L24</f>
        <v>4430</v>
      </c>
      <c r="M26" s="38">
        <f t="shared" si="6"/>
        <v>4560</v>
      </c>
      <c r="N26" s="38">
        <f t="shared" si="6"/>
        <v>4025</v>
      </c>
      <c r="O26" s="38">
        <f t="shared" si="6"/>
        <v>4460</v>
      </c>
      <c r="P26" s="38">
        <f t="shared" si="6"/>
        <v>2675</v>
      </c>
      <c r="Q26" s="39">
        <f t="shared" si="6"/>
        <v>54445</v>
      </c>
    </row>
    <row r="27" spans="1:17" x14ac:dyDescent="0.25">
      <c r="A27" s="22"/>
      <c r="C27" s="22"/>
      <c r="D27" s="2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25">
      <c r="A28" s="77"/>
      <c r="B28" s="77"/>
      <c r="C28" s="77"/>
      <c r="D28" s="33"/>
      <c r="E28" s="34" t="s">
        <v>29</v>
      </c>
      <c r="F28" s="34" t="s">
        <v>30</v>
      </c>
      <c r="G28" s="34" t="s">
        <v>30</v>
      </c>
      <c r="H28" s="34" t="s">
        <v>30</v>
      </c>
      <c r="I28" s="34" t="s">
        <v>30</v>
      </c>
      <c r="J28" s="34" t="s">
        <v>30</v>
      </c>
      <c r="K28" s="34" t="s">
        <v>30</v>
      </c>
      <c r="L28" s="34" t="s">
        <v>30</v>
      </c>
      <c r="M28" s="34" t="s">
        <v>30</v>
      </c>
      <c r="N28" s="34" t="s">
        <v>30</v>
      </c>
      <c r="O28" s="34" t="s">
        <v>30</v>
      </c>
      <c r="P28" s="34" t="s">
        <v>30</v>
      </c>
      <c r="Q28" s="34" t="s">
        <v>30</v>
      </c>
    </row>
    <row r="29" spans="1:17" x14ac:dyDescent="0.25">
      <c r="A29" s="31" t="s">
        <v>32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 t="s">
        <v>33</v>
      </c>
      <c r="C31" s="22"/>
      <c r="D31" s="22"/>
      <c r="E31" s="37">
        <v>1800</v>
      </c>
      <c r="F31" s="37">
        <v>1800</v>
      </c>
      <c r="G31" s="37">
        <v>1800</v>
      </c>
      <c r="H31" s="37">
        <v>1800</v>
      </c>
      <c r="I31" s="37">
        <v>1800</v>
      </c>
      <c r="J31" s="37">
        <v>1800</v>
      </c>
      <c r="K31" s="37">
        <v>1800</v>
      </c>
      <c r="L31" s="37">
        <v>1800</v>
      </c>
      <c r="M31" s="37">
        <v>1800</v>
      </c>
      <c r="N31" s="37">
        <v>1800</v>
      </c>
      <c r="O31" s="37">
        <v>1800</v>
      </c>
      <c r="P31" s="37">
        <v>1800</v>
      </c>
      <c r="Q31" s="38">
        <f>SUM(E31:P31)</f>
        <v>21600</v>
      </c>
    </row>
    <row r="32" spans="1:17" x14ac:dyDescent="0.25">
      <c r="A32" s="22"/>
      <c r="B32" s="22" t="s">
        <v>34</v>
      </c>
      <c r="C32" s="22"/>
      <c r="D32" s="22"/>
      <c r="E32" s="37">
        <v>200</v>
      </c>
      <c r="F32" s="37">
        <v>200</v>
      </c>
      <c r="G32" s="37">
        <v>200</v>
      </c>
      <c r="H32" s="37">
        <v>200</v>
      </c>
      <c r="I32" s="37">
        <v>200</v>
      </c>
      <c r="J32" s="37">
        <v>200</v>
      </c>
      <c r="K32" s="37">
        <v>200</v>
      </c>
      <c r="L32" s="37">
        <v>200</v>
      </c>
      <c r="M32" s="37">
        <v>200</v>
      </c>
      <c r="N32" s="37">
        <v>200</v>
      </c>
      <c r="O32" s="37">
        <v>200</v>
      </c>
      <c r="P32" s="37">
        <v>200</v>
      </c>
      <c r="Q32" s="38">
        <f>SUM(E32:P32)</f>
        <v>2400</v>
      </c>
    </row>
    <row r="33" spans="1:28" x14ac:dyDescent="0.25">
      <c r="A33" s="22"/>
      <c r="B33" s="22" t="s">
        <v>35</v>
      </c>
      <c r="C33" s="22"/>
      <c r="D33" s="22"/>
      <c r="E33" s="37">
        <v>100</v>
      </c>
      <c r="F33" s="37">
        <v>100</v>
      </c>
      <c r="G33" s="37">
        <v>100</v>
      </c>
      <c r="H33" s="37">
        <v>100</v>
      </c>
      <c r="I33" s="37">
        <v>100</v>
      </c>
      <c r="J33" s="37">
        <v>100</v>
      </c>
      <c r="K33" s="37">
        <v>100</v>
      </c>
      <c r="L33" s="37">
        <v>100</v>
      </c>
      <c r="M33" s="37">
        <v>100</v>
      </c>
      <c r="N33" s="37">
        <v>100</v>
      </c>
      <c r="O33" s="37">
        <v>100</v>
      </c>
      <c r="P33" s="37">
        <v>100</v>
      </c>
      <c r="Q33" s="38">
        <f>SUM(E33:P33)</f>
        <v>1200</v>
      </c>
    </row>
    <row r="34" spans="1:28" x14ac:dyDescent="0.25">
      <c r="A34" s="22"/>
      <c r="B34" s="22" t="s">
        <v>69</v>
      </c>
      <c r="C34" s="22"/>
      <c r="D34" s="22"/>
      <c r="E34" s="37">
        <v>55.56</v>
      </c>
      <c r="F34" s="37">
        <v>55.56</v>
      </c>
      <c r="G34" s="37">
        <v>55.56</v>
      </c>
      <c r="H34" s="37">
        <v>55.56</v>
      </c>
      <c r="I34" s="37">
        <v>55.56</v>
      </c>
      <c r="J34" s="37">
        <v>55.56</v>
      </c>
      <c r="K34" s="37">
        <v>55.56</v>
      </c>
      <c r="L34" s="37">
        <v>55.56</v>
      </c>
      <c r="M34" s="37">
        <v>55.56</v>
      </c>
      <c r="N34" s="37">
        <v>55.56</v>
      </c>
      <c r="O34" s="37">
        <v>55.56</v>
      </c>
      <c r="P34" s="37">
        <v>55.5</v>
      </c>
      <c r="Q34" s="38">
        <f>SUM(E34:P34)</f>
        <v>666.66000000000008</v>
      </c>
    </row>
    <row r="35" spans="1:28" ht="17.25" x14ac:dyDescent="0.4">
      <c r="A35" s="22"/>
      <c r="B35" s="22" t="s">
        <v>71</v>
      </c>
      <c r="C35" s="22"/>
      <c r="D35" s="22"/>
      <c r="E35" s="54">
        <v>45</v>
      </c>
      <c r="F35" s="54"/>
      <c r="G35" s="54">
        <v>45</v>
      </c>
      <c r="H35" s="62"/>
      <c r="I35" s="54">
        <v>45</v>
      </c>
      <c r="J35" s="54"/>
      <c r="K35" s="54">
        <v>45</v>
      </c>
      <c r="L35" s="54"/>
      <c r="M35" s="54">
        <v>45</v>
      </c>
      <c r="N35" s="54"/>
      <c r="O35" s="54">
        <v>45</v>
      </c>
      <c r="P35" s="54"/>
      <c r="Q35" s="68">
        <f>SUM(E35:P35)</f>
        <v>270</v>
      </c>
    </row>
    <row r="36" spans="1:28" x14ac:dyDescent="0.25">
      <c r="A36" s="22"/>
      <c r="B36" s="22"/>
      <c r="C36" s="22"/>
      <c r="D36" s="2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28" ht="16.5" x14ac:dyDescent="0.35">
      <c r="A37" s="74" t="s">
        <v>36</v>
      </c>
      <c r="B37" s="74"/>
      <c r="C37" s="74"/>
      <c r="D37" s="22"/>
      <c r="E37" s="38">
        <f t="shared" ref="E37:Q37" si="7">SUM(E31:E36)</f>
        <v>2200.56</v>
      </c>
      <c r="F37" s="38">
        <f t="shared" si="7"/>
        <v>2155.56</v>
      </c>
      <c r="G37" s="38">
        <f t="shared" si="7"/>
        <v>2200.56</v>
      </c>
      <c r="H37" s="38">
        <f t="shared" si="7"/>
        <v>2155.56</v>
      </c>
      <c r="I37" s="38">
        <f t="shared" si="7"/>
        <v>2200.56</v>
      </c>
      <c r="J37" s="38">
        <f t="shared" si="7"/>
        <v>2155.56</v>
      </c>
      <c r="K37" s="38">
        <f t="shared" si="7"/>
        <v>2200.56</v>
      </c>
      <c r="L37" s="38">
        <f t="shared" si="7"/>
        <v>2155.56</v>
      </c>
      <c r="M37" s="38">
        <f t="shared" si="7"/>
        <v>2200.56</v>
      </c>
      <c r="N37" s="38">
        <f t="shared" si="7"/>
        <v>2155.56</v>
      </c>
      <c r="O37" s="38">
        <f t="shared" si="7"/>
        <v>2200.56</v>
      </c>
      <c r="P37" s="38">
        <f t="shared" si="7"/>
        <v>2155.5</v>
      </c>
      <c r="Q37" s="39">
        <f t="shared" si="7"/>
        <v>26136.66</v>
      </c>
    </row>
    <row r="38" spans="1:28" x14ac:dyDescent="0.25">
      <c r="A38" s="41"/>
      <c r="B38" s="41"/>
      <c r="C38" s="41"/>
      <c r="D38" s="22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28" x14ac:dyDescent="0.25">
      <c r="A39" s="41" t="s">
        <v>73</v>
      </c>
      <c r="B39" s="41"/>
      <c r="C39" s="41"/>
      <c r="D39" s="2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28" x14ac:dyDescent="0.25">
      <c r="A40" s="41"/>
      <c r="B40" s="64" t="s">
        <v>74</v>
      </c>
      <c r="C40" s="41"/>
      <c r="D40" s="22"/>
      <c r="E40" s="38">
        <v>7000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f>SUM(E40:P40)</f>
        <v>7000</v>
      </c>
    </row>
    <row r="41" spans="1:28" x14ac:dyDescent="0.25">
      <c r="A41" s="41"/>
      <c r="B41" s="64"/>
      <c r="C41" s="41"/>
      <c r="D41" s="2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28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28" x14ac:dyDescent="0.25">
      <c r="A43" s="75" t="s">
        <v>70</v>
      </c>
      <c r="B43" s="7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28" x14ac:dyDescent="0.25">
      <c r="A44" s="42"/>
      <c r="B44" s="35" t="s">
        <v>75</v>
      </c>
      <c r="C44" s="22"/>
      <c r="D44" s="22"/>
      <c r="E44" s="37">
        <v>-55.56</v>
      </c>
      <c r="F44" s="37">
        <v>-55.56</v>
      </c>
      <c r="G44" s="37">
        <v>-55.56</v>
      </c>
      <c r="H44" s="37">
        <v>-55.56</v>
      </c>
      <c r="I44" s="37">
        <v>-55.56</v>
      </c>
      <c r="J44" s="37">
        <v>-55.56</v>
      </c>
      <c r="K44" s="37">
        <v>-55.56</v>
      </c>
      <c r="L44" s="37">
        <v>-55.56</v>
      </c>
      <c r="M44" s="37">
        <v>-55.56</v>
      </c>
      <c r="N44" s="37">
        <v>-55.56</v>
      </c>
      <c r="O44" s="37">
        <v>-55.56</v>
      </c>
      <c r="P44" s="37">
        <v>-55.5</v>
      </c>
      <c r="Q44" s="38">
        <f>SUM(E44:P44)</f>
        <v>-666.66000000000008</v>
      </c>
    </row>
    <row r="45" spans="1:28" x14ac:dyDescent="0.25">
      <c r="A45" s="22"/>
      <c r="B45" s="22"/>
      <c r="C45" s="22"/>
      <c r="D45" s="22"/>
      <c r="Q45" s="63"/>
    </row>
    <row r="46" spans="1:28" x14ac:dyDescent="0.25">
      <c r="A46" s="75" t="s">
        <v>37</v>
      </c>
      <c r="B46" s="75"/>
      <c r="C46" s="75"/>
      <c r="E46" s="5">
        <f>E26-E37+E40-E44</f>
        <v>9980</v>
      </c>
      <c r="F46" s="5">
        <f t="shared" ref="F46:P46" si="8">F26-F37-F44</f>
        <v>3600</v>
      </c>
      <c r="G46" s="5">
        <f t="shared" si="8"/>
        <v>2320</v>
      </c>
      <c r="H46" s="5">
        <f t="shared" si="8"/>
        <v>3230</v>
      </c>
      <c r="I46" s="5">
        <f t="shared" si="8"/>
        <v>3100</v>
      </c>
      <c r="J46" s="5">
        <f t="shared" si="8"/>
        <v>455.00000000000006</v>
      </c>
      <c r="K46" s="5">
        <f t="shared" si="8"/>
        <v>3730</v>
      </c>
      <c r="L46" s="37">
        <f t="shared" si="8"/>
        <v>2330</v>
      </c>
      <c r="M46" s="37">
        <f t="shared" si="8"/>
        <v>2415</v>
      </c>
      <c r="N46" s="37">
        <f t="shared" si="8"/>
        <v>1925</v>
      </c>
      <c r="O46" s="37">
        <f t="shared" si="8"/>
        <v>2315</v>
      </c>
      <c r="P46" s="37">
        <f t="shared" si="8"/>
        <v>575</v>
      </c>
      <c r="Q46" s="38">
        <f>Q26-Q37+Q40-Q44</f>
        <v>35975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x14ac:dyDescent="0.25">
      <c r="A47" s="42"/>
      <c r="B47" s="42"/>
      <c r="C47" s="4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x14ac:dyDescent="0.25">
      <c r="A48" s="42"/>
      <c r="B48" s="42"/>
      <c r="C48" s="42"/>
      <c r="L48" s="22"/>
      <c r="M48" s="22"/>
      <c r="N48" s="22"/>
      <c r="O48" s="22"/>
      <c r="P48" s="22"/>
      <c r="Q48" s="38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35" x14ac:dyDescent="0.25">
      <c r="A49" s="75" t="s">
        <v>38</v>
      </c>
      <c r="B49" s="75"/>
      <c r="C49" s="75"/>
      <c r="E49" s="43">
        <f t="shared" ref="E49:P49" si="9">E46</f>
        <v>9980</v>
      </c>
      <c r="F49" s="43">
        <f t="shared" si="9"/>
        <v>3600</v>
      </c>
      <c r="G49" s="43">
        <f t="shared" si="9"/>
        <v>2320</v>
      </c>
      <c r="H49" s="43">
        <f t="shared" si="9"/>
        <v>3230</v>
      </c>
      <c r="I49" s="43">
        <f t="shared" si="9"/>
        <v>3100</v>
      </c>
      <c r="J49" s="43">
        <f t="shared" si="9"/>
        <v>455.00000000000006</v>
      </c>
      <c r="K49" s="43">
        <f t="shared" si="9"/>
        <v>3730</v>
      </c>
      <c r="L49" s="38">
        <f t="shared" si="9"/>
        <v>2330</v>
      </c>
      <c r="M49" s="38">
        <f t="shared" si="9"/>
        <v>2415</v>
      </c>
      <c r="N49" s="38">
        <f t="shared" si="9"/>
        <v>1925</v>
      </c>
      <c r="O49" s="38">
        <f t="shared" si="9"/>
        <v>2315</v>
      </c>
      <c r="P49" s="38">
        <f t="shared" si="9"/>
        <v>575</v>
      </c>
      <c r="Q49" s="38">
        <f>Q46-Q45</f>
        <v>35975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35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5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5" x14ac:dyDescent="0.25">
      <c r="A52" s="22"/>
      <c r="B52" s="22"/>
      <c r="C52" s="22"/>
      <c r="D52" s="22"/>
      <c r="E52" s="22"/>
      <c r="F52" s="22"/>
      <c r="G52" s="22"/>
      <c r="H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5" x14ac:dyDescent="0.25">
      <c r="A53" s="22"/>
      <c r="B53" s="22"/>
      <c r="C53" s="22"/>
      <c r="D53" s="22"/>
      <c r="E53" s="22"/>
      <c r="F53" s="22"/>
      <c r="G53" s="22"/>
      <c r="H53" s="22"/>
    </row>
    <row r="54" spans="1:35" x14ac:dyDescent="0.25">
      <c r="A54" s="22"/>
      <c r="B54" s="22"/>
      <c r="C54" s="22"/>
      <c r="D54" s="22"/>
      <c r="E54" s="22"/>
      <c r="F54" s="22"/>
      <c r="G54" s="22"/>
      <c r="H54" s="22"/>
    </row>
    <row r="56" spans="1:35" x14ac:dyDescent="0.25"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64" spans="1:35" x14ac:dyDescent="0.25">
      <c r="A64" s="22"/>
      <c r="B64" s="22"/>
      <c r="C64" s="22"/>
      <c r="D64" s="22"/>
      <c r="E64" s="22"/>
      <c r="F64" s="22"/>
      <c r="G64" s="22"/>
      <c r="H64" s="22"/>
      <c r="W64" s="22"/>
      <c r="X64" s="22"/>
      <c r="Y64" s="22"/>
      <c r="Z64" s="22"/>
      <c r="AA64" s="22"/>
      <c r="AB64" s="22"/>
    </row>
    <row r="65" spans="1:31" x14ac:dyDescent="0.25">
      <c r="A65" s="22"/>
      <c r="B65" s="22"/>
      <c r="C65" s="22"/>
      <c r="D65" s="22"/>
      <c r="E65" s="22"/>
      <c r="F65" s="22"/>
      <c r="G65" s="22"/>
      <c r="H65" s="22"/>
      <c r="W65" s="22"/>
      <c r="X65" s="22"/>
      <c r="Y65" s="22"/>
      <c r="Z65" s="22"/>
      <c r="AA65" s="22"/>
      <c r="AB65" s="22"/>
    </row>
    <row r="66" spans="1:31" x14ac:dyDescent="0.25">
      <c r="A66" s="22"/>
      <c r="B66" s="22"/>
      <c r="C66" s="22"/>
      <c r="D66" s="22"/>
      <c r="E66" s="22"/>
      <c r="F66" s="22"/>
      <c r="G66" s="22"/>
      <c r="H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x14ac:dyDescent="0.25">
      <c r="A67" s="22"/>
      <c r="B67" s="22"/>
      <c r="C67" s="22"/>
      <c r="D67" s="22"/>
    </row>
    <row r="68" spans="1:3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3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31" x14ac:dyDescent="0.25">
      <c r="E70" s="22"/>
      <c r="F70" s="22"/>
      <c r="G70" s="22"/>
      <c r="H70" s="22"/>
      <c r="I70" s="22"/>
      <c r="J70" s="22"/>
      <c r="K70" s="22"/>
      <c r="L70" s="22"/>
      <c r="W70" s="22"/>
      <c r="X70" s="22"/>
      <c r="Y70" s="22"/>
      <c r="Z70" s="22"/>
    </row>
    <row r="71" spans="1:31" x14ac:dyDescent="0.25">
      <c r="E71" s="22"/>
      <c r="F71" s="22"/>
      <c r="G71" s="22"/>
      <c r="H71" s="22"/>
      <c r="I71" s="22"/>
      <c r="J71" s="22"/>
      <c r="K71" s="22"/>
      <c r="L71" s="22"/>
    </row>
    <row r="72" spans="1:31" x14ac:dyDescent="0.25">
      <c r="E72" s="22"/>
      <c r="F72" s="22"/>
      <c r="G72" s="22"/>
      <c r="H72" s="22"/>
      <c r="I72" s="22"/>
      <c r="J72" s="22"/>
      <c r="K72" s="22"/>
      <c r="L72" s="22"/>
    </row>
    <row r="75" spans="1:31" x14ac:dyDescent="0.25">
      <c r="A75" s="22"/>
      <c r="B75" s="22"/>
      <c r="C75" s="22"/>
      <c r="D75" s="22"/>
    </row>
    <row r="76" spans="1:3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31" x14ac:dyDescent="0.25">
      <c r="A77" s="22"/>
      <c r="B77" s="22"/>
      <c r="C77" s="22"/>
      <c r="D77" s="22"/>
    </row>
    <row r="78" spans="1:31" x14ac:dyDescent="0.25">
      <c r="W78" s="22"/>
      <c r="X78" s="22"/>
      <c r="Y78" s="22"/>
      <c r="Z78" s="22"/>
      <c r="AA78" s="22"/>
      <c r="AB78" s="22"/>
    </row>
    <row r="79" spans="1:31" x14ac:dyDescent="0.25">
      <c r="W79" s="22"/>
      <c r="X79" s="22"/>
      <c r="Y79" s="22"/>
      <c r="Z79" s="22"/>
      <c r="AA79" s="22"/>
      <c r="AB79" s="22"/>
    </row>
  </sheetData>
  <mergeCells count="12">
    <mergeCell ref="A22:C24"/>
    <mergeCell ref="A37:C37"/>
    <mergeCell ref="A46:C46"/>
    <mergeCell ref="A49:C49"/>
    <mergeCell ref="A2:C2"/>
    <mergeCell ref="A28:C28"/>
    <mergeCell ref="A26:C26"/>
    <mergeCell ref="A6:C8"/>
    <mergeCell ref="A10:C12"/>
    <mergeCell ref="A14:C16"/>
    <mergeCell ref="A18:C20"/>
    <mergeCell ref="A43:B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opLeftCell="A31" workbookViewId="0">
      <selection activeCell="U49" sqref="U49"/>
    </sheetView>
  </sheetViews>
  <sheetFormatPr defaultRowHeight="15" x14ac:dyDescent="0.25"/>
  <cols>
    <col min="1" max="1" width="14.5703125" customWidth="1"/>
    <col min="2" max="2" width="18.7109375" customWidth="1"/>
    <col min="3" max="3" width="27.5703125" customWidth="1"/>
    <col min="4" max="4" width="22.140625" customWidth="1"/>
    <col min="5" max="9" width="10.5703125" bestFit="1" customWidth="1"/>
    <col min="10" max="10" width="10.28515625" bestFit="1" customWidth="1"/>
    <col min="11" max="11" width="10.5703125" bestFit="1" customWidth="1"/>
    <col min="12" max="16" width="10.28515625" bestFit="1" customWidth="1"/>
    <col min="17" max="17" width="14" customWidth="1"/>
  </cols>
  <sheetData>
    <row r="1" spans="1:17" x14ac:dyDescent="0.25">
      <c r="A1" s="22"/>
      <c r="B1" s="22"/>
      <c r="C1" s="23" t="s">
        <v>27</v>
      </c>
      <c r="D1" s="23"/>
      <c r="E1" s="24">
        <v>45315</v>
      </c>
      <c r="F1" s="24">
        <v>45346</v>
      </c>
      <c r="G1" s="24">
        <v>45375</v>
      </c>
      <c r="H1" s="24">
        <v>45406</v>
      </c>
      <c r="I1" s="24">
        <v>45436</v>
      </c>
      <c r="J1" s="24">
        <v>45467</v>
      </c>
      <c r="K1" s="24">
        <v>45497</v>
      </c>
      <c r="L1" s="24">
        <v>45528</v>
      </c>
      <c r="M1" s="24">
        <v>45559</v>
      </c>
      <c r="N1" s="24">
        <v>45589</v>
      </c>
      <c r="O1" s="24">
        <v>45620</v>
      </c>
      <c r="P1" s="24">
        <v>45650</v>
      </c>
      <c r="Q1" s="24" t="s">
        <v>40</v>
      </c>
    </row>
    <row r="2" spans="1:17" x14ac:dyDescent="0.25">
      <c r="A2" s="76" t="s">
        <v>28</v>
      </c>
      <c r="B2" s="76"/>
      <c r="C2" s="76"/>
      <c r="D2" s="35"/>
      <c r="E2" s="40"/>
      <c r="F2" s="28" t="s">
        <v>29</v>
      </c>
      <c r="G2" s="28" t="s">
        <v>30</v>
      </c>
      <c r="H2" s="28" t="s">
        <v>30</v>
      </c>
      <c r="I2" s="28" t="s">
        <v>30</v>
      </c>
      <c r="J2" s="28" t="s">
        <v>30</v>
      </c>
      <c r="K2" s="28" t="s">
        <v>30</v>
      </c>
      <c r="L2" s="28" t="s">
        <v>30</v>
      </c>
      <c r="M2" s="28" t="s">
        <v>30</v>
      </c>
      <c r="N2" s="28" t="s">
        <v>30</v>
      </c>
      <c r="O2" s="28" t="s">
        <v>30</v>
      </c>
      <c r="P2" s="28" t="s">
        <v>30</v>
      </c>
      <c r="Q2" s="28" t="s">
        <v>30</v>
      </c>
    </row>
    <row r="3" spans="1:17" x14ac:dyDescent="0.25">
      <c r="A3" s="22"/>
      <c r="B3" s="22"/>
      <c r="C3" s="22"/>
      <c r="D3" s="22"/>
      <c r="E3" s="22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A4" s="22"/>
      <c r="B4" s="22"/>
      <c r="C4" s="22"/>
      <c r="D4" s="2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x14ac:dyDescent="0.25">
      <c r="A5" s="31" t="s">
        <v>31</v>
      </c>
      <c r="B5" s="3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73" t="s">
        <v>42</v>
      </c>
      <c r="B6" s="73"/>
      <c r="C6" s="73"/>
      <c r="D6" s="26" t="s">
        <v>39</v>
      </c>
      <c r="E6" s="22">
        <v>10</v>
      </c>
      <c r="F6" s="22">
        <v>9</v>
      </c>
      <c r="G6" s="22">
        <v>8</v>
      </c>
      <c r="H6" s="22">
        <v>10</v>
      </c>
      <c r="I6" s="22">
        <v>7</v>
      </c>
      <c r="J6" s="22">
        <v>5</v>
      </c>
      <c r="K6" s="22">
        <v>13</v>
      </c>
      <c r="L6" s="22">
        <v>6</v>
      </c>
      <c r="M6" s="22">
        <v>5</v>
      </c>
      <c r="N6" s="22">
        <v>7</v>
      </c>
      <c r="O6" s="22">
        <v>8</v>
      </c>
      <c r="P6" s="22">
        <v>5</v>
      </c>
      <c r="Q6" s="26">
        <f>SUM(E6:P6)</f>
        <v>93</v>
      </c>
    </row>
    <row r="7" spans="1:17" ht="15.75" customHeight="1" x14ac:dyDescent="0.25">
      <c r="A7" s="73"/>
      <c r="B7" s="73"/>
      <c r="C7" s="73"/>
      <c r="D7" s="26" t="s">
        <v>41</v>
      </c>
      <c r="E7" s="37">
        <v>300</v>
      </c>
      <c r="F7" s="37">
        <v>300</v>
      </c>
      <c r="G7" s="37">
        <v>300</v>
      </c>
      <c r="H7" s="37">
        <v>300</v>
      </c>
      <c r="I7" s="37">
        <v>300</v>
      </c>
      <c r="J7" s="37">
        <v>300</v>
      </c>
      <c r="K7" s="37">
        <v>300</v>
      </c>
      <c r="L7" s="37">
        <v>300</v>
      </c>
      <c r="M7" s="37">
        <v>300</v>
      </c>
      <c r="N7" s="37">
        <v>300</v>
      </c>
      <c r="O7" s="37">
        <v>300</v>
      </c>
      <c r="P7" s="37">
        <v>300</v>
      </c>
      <c r="Q7" s="38">
        <v>300</v>
      </c>
    </row>
    <row r="8" spans="1:17" ht="15.75" customHeight="1" x14ac:dyDescent="0.25">
      <c r="A8" s="73"/>
      <c r="B8" s="73"/>
      <c r="C8" s="73"/>
      <c r="D8" s="26" t="s">
        <v>40</v>
      </c>
      <c r="E8" s="38">
        <f t="shared" ref="E8:Q8" si="0">E6*E7</f>
        <v>3000</v>
      </c>
      <c r="F8" s="38">
        <f t="shared" si="0"/>
        <v>2700</v>
      </c>
      <c r="G8" s="38">
        <f t="shared" si="0"/>
        <v>2400</v>
      </c>
      <c r="H8" s="38">
        <f t="shared" si="0"/>
        <v>3000</v>
      </c>
      <c r="I8" s="38">
        <f t="shared" si="0"/>
        <v>2100</v>
      </c>
      <c r="J8" s="38">
        <f t="shared" si="0"/>
        <v>1500</v>
      </c>
      <c r="K8" s="38">
        <f t="shared" si="0"/>
        <v>3900</v>
      </c>
      <c r="L8" s="38">
        <f t="shared" si="0"/>
        <v>1800</v>
      </c>
      <c r="M8" s="38">
        <f t="shared" si="0"/>
        <v>1500</v>
      </c>
      <c r="N8" s="38">
        <f t="shared" si="0"/>
        <v>2100</v>
      </c>
      <c r="O8" s="38">
        <f t="shared" si="0"/>
        <v>2400</v>
      </c>
      <c r="P8" s="38">
        <f t="shared" si="0"/>
        <v>1500</v>
      </c>
      <c r="Q8" s="38">
        <f t="shared" si="0"/>
        <v>27900</v>
      </c>
    </row>
    <row r="9" spans="1:17" ht="15.75" x14ac:dyDescent="0.25">
      <c r="A9" s="22"/>
      <c r="B9" s="1"/>
      <c r="C9" s="22"/>
      <c r="D9" s="2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25">
      <c r="A10" s="73" t="s">
        <v>43</v>
      </c>
      <c r="B10" s="73"/>
      <c r="C10" s="73"/>
      <c r="D10" s="26" t="s">
        <v>39</v>
      </c>
      <c r="E10" s="22">
        <v>10</v>
      </c>
      <c r="F10" s="22">
        <v>15</v>
      </c>
      <c r="G10" s="22">
        <v>10</v>
      </c>
      <c r="H10" s="22">
        <v>9</v>
      </c>
      <c r="I10" s="22">
        <v>13</v>
      </c>
      <c r="J10" s="22">
        <v>5</v>
      </c>
      <c r="K10" s="22">
        <v>10</v>
      </c>
      <c r="L10" s="22">
        <v>9</v>
      </c>
      <c r="M10" s="22">
        <v>12</v>
      </c>
      <c r="N10" s="22">
        <v>9</v>
      </c>
      <c r="O10" s="22">
        <v>10</v>
      </c>
      <c r="P10" s="22">
        <v>5</v>
      </c>
      <c r="Q10" s="22">
        <f>SUM(E10:P10)</f>
        <v>117</v>
      </c>
    </row>
    <row r="11" spans="1:17" ht="15.75" customHeight="1" x14ac:dyDescent="0.25">
      <c r="A11" s="73"/>
      <c r="B11" s="73"/>
      <c r="C11" s="73"/>
      <c r="D11" s="26" t="s">
        <v>41</v>
      </c>
      <c r="E11" s="37">
        <v>100</v>
      </c>
      <c r="F11" s="37">
        <v>100</v>
      </c>
      <c r="G11" s="37">
        <v>100</v>
      </c>
      <c r="H11" s="37">
        <v>100</v>
      </c>
      <c r="I11" s="37">
        <v>100</v>
      </c>
      <c r="J11" s="37">
        <v>100</v>
      </c>
      <c r="K11" s="37">
        <v>100</v>
      </c>
      <c r="L11" s="37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</row>
    <row r="12" spans="1:17" ht="15.75" customHeight="1" x14ac:dyDescent="0.25">
      <c r="A12" s="73"/>
      <c r="B12" s="73"/>
      <c r="C12" s="73"/>
      <c r="D12" s="26" t="s">
        <v>40</v>
      </c>
      <c r="E12" s="38">
        <f>E10*E11</f>
        <v>1000</v>
      </c>
      <c r="F12" s="38">
        <f>F11*F10</f>
        <v>1500</v>
      </c>
      <c r="G12" s="38">
        <f t="shared" ref="G12:Q12" si="1">G10*G11</f>
        <v>1000</v>
      </c>
      <c r="H12" s="38">
        <f t="shared" si="1"/>
        <v>900</v>
      </c>
      <c r="I12" s="38">
        <f t="shared" si="1"/>
        <v>1300</v>
      </c>
      <c r="J12" s="38">
        <f t="shared" si="1"/>
        <v>500</v>
      </c>
      <c r="K12" s="38">
        <f t="shared" si="1"/>
        <v>1000</v>
      </c>
      <c r="L12" s="38">
        <f t="shared" si="1"/>
        <v>900</v>
      </c>
      <c r="M12" s="38">
        <f t="shared" si="1"/>
        <v>1200</v>
      </c>
      <c r="N12" s="38">
        <f t="shared" si="1"/>
        <v>900</v>
      </c>
      <c r="O12" s="38">
        <f t="shared" si="1"/>
        <v>1000</v>
      </c>
      <c r="P12" s="38">
        <f t="shared" si="1"/>
        <v>500</v>
      </c>
      <c r="Q12" s="38">
        <f t="shared" si="1"/>
        <v>11700</v>
      </c>
    </row>
    <row r="13" spans="1:17" ht="15.75" x14ac:dyDescent="0.25">
      <c r="A13" s="22"/>
      <c r="B13" s="1"/>
      <c r="C13" s="22"/>
      <c r="D13" s="2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73" t="s">
        <v>45</v>
      </c>
      <c r="B14" s="73"/>
      <c r="C14" s="73"/>
      <c r="D14" s="26" t="s">
        <v>39</v>
      </c>
      <c r="E14" s="22">
        <v>15</v>
      </c>
      <c r="F14" s="22">
        <v>10</v>
      </c>
      <c r="G14" s="22">
        <v>11</v>
      </c>
      <c r="H14" s="22">
        <v>10</v>
      </c>
      <c r="I14" s="22">
        <v>13</v>
      </c>
      <c r="J14" s="22">
        <v>5</v>
      </c>
      <c r="K14" s="22">
        <v>5</v>
      </c>
      <c r="L14" s="22">
        <v>2</v>
      </c>
      <c r="M14" s="22">
        <v>12</v>
      </c>
      <c r="N14" s="22">
        <v>5</v>
      </c>
      <c r="O14" s="22">
        <v>12</v>
      </c>
      <c r="P14" s="22">
        <v>15</v>
      </c>
      <c r="Q14" s="22">
        <f>SUM(E14:P14)</f>
        <v>115</v>
      </c>
    </row>
    <row r="15" spans="1:17" ht="15.75" customHeight="1" x14ac:dyDescent="0.25">
      <c r="A15" s="73"/>
      <c r="B15" s="73"/>
      <c r="C15" s="73"/>
      <c r="D15" s="26" t="s">
        <v>41</v>
      </c>
      <c r="E15" s="37">
        <v>15</v>
      </c>
      <c r="F15" s="37">
        <v>15</v>
      </c>
      <c r="G15" s="37">
        <v>15</v>
      </c>
      <c r="H15" s="37">
        <v>15</v>
      </c>
      <c r="I15" s="37">
        <v>15</v>
      </c>
      <c r="J15" s="37">
        <v>15</v>
      </c>
      <c r="K15" s="37">
        <v>15</v>
      </c>
      <c r="L15" s="37">
        <v>15</v>
      </c>
      <c r="M15" s="37">
        <v>15</v>
      </c>
      <c r="N15" s="37">
        <v>15</v>
      </c>
      <c r="O15" s="37">
        <v>15</v>
      </c>
      <c r="P15" s="37">
        <v>15</v>
      </c>
      <c r="Q15" s="37">
        <v>15</v>
      </c>
    </row>
    <row r="16" spans="1:17" ht="15.75" customHeight="1" x14ac:dyDescent="0.25">
      <c r="A16" s="73"/>
      <c r="B16" s="73"/>
      <c r="C16" s="73"/>
      <c r="D16" s="26" t="s">
        <v>40</v>
      </c>
      <c r="E16" s="38">
        <f t="shared" ref="E16:Q16" si="2">E14*E15</f>
        <v>225</v>
      </c>
      <c r="F16" s="38">
        <f t="shared" si="2"/>
        <v>150</v>
      </c>
      <c r="G16" s="38">
        <f t="shared" si="2"/>
        <v>165</v>
      </c>
      <c r="H16" s="38">
        <f t="shared" si="2"/>
        <v>150</v>
      </c>
      <c r="I16" s="38">
        <f t="shared" si="2"/>
        <v>195</v>
      </c>
      <c r="J16" s="38">
        <f t="shared" si="2"/>
        <v>75</v>
      </c>
      <c r="K16" s="38">
        <f t="shared" si="2"/>
        <v>75</v>
      </c>
      <c r="L16" s="38">
        <f t="shared" si="2"/>
        <v>30</v>
      </c>
      <c r="M16" s="38">
        <f t="shared" si="2"/>
        <v>180</v>
      </c>
      <c r="N16" s="38">
        <f t="shared" si="2"/>
        <v>75</v>
      </c>
      <c r="O16" s="38">
        <f t="shared" si="2"/>
        <v>180</v>
      </c>
      <c r="P16" s="38">
        <f t="shared" si="2"/>
        <v>225</v>
      </c>
      <c r="Q16" s="38">
        <f t="shared" si="2"/>
        <v>1725</v>
      </c>
    </row>
    <row r="17" spans="1:17" ht="15.75" x14ac:dyDescent="0.25">
      <c r="A17" s="22"/>
      <c r="B17" s="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73" t="s">
        <v>44</v>
      </c>
      <c r="B18" s="73"/>
      <c r="C18" s="73"/>
      <c r="D18" s="26" t="s">
        <v>39</v>
      </c>
      <c r="E18" s="22">
        <v>2</v>
      </c>
      <c r="F18" s="22">
        <v>3</v>
      </c>
      <c r="G18" s="22">
        <v>2</v>
      </c>
      <c r="H18" s="22">
        <v>3</v>
      </c>
      <c r="I18" s="22">
        <v>4</v>
      </c>
      <c r="J18" s="22">
        <v>1</v>
      </c>
      <c r="K18" s="22">
        <v>2</v>
      </c>
      <c r="L18" s="22">
        <v>4</v>
      </c>
      <c r="M18" s="22">
        <v>4</v>
      </c>
      <c r="N18" s="22">
        <v>2</v>
      </c>
      <c r="O18" s="22">
        <v>2</v>
      </c>
      <c r="P18" s="22">
        <v>1</v>
      </c>
      <c r="Q18" s="22">
        <f>SUM(E18:P18)</f>
        <v>30</v>
      </c>
    </row>
    <row r="19" spans="1:17" ht="15.75" customHeight="1" x14ac:dyDescent="0.25">
      <c r="A19" s="73"/>
      <c r="B19" s="73"/>
      <c r="C19" s="73"/>
      <c r="D19" s="26" t="s">
        <v>41</v>
      </c>
      <c r="E19" s="37">
        <v>400</v>
      </c>
      <c r="F19" s="37">
        <v>400</v>
      </c>
      <c r="G19" s="37">
        <v>400</v>
      </c>
      <c r="H19" s="37">
        <v>400</v>
      </c>
      <c r="I19" s="37">
        <v>400</v>
      </c>
      <c r="J19" s="37">
        <v>400</v>
      </c>
      <c r="K19" s="37">
        <v>400</v>
      </c>
      <c r="L19" s="37">
        <v>400</v>
      </c>
      <c r="M19" s="37">
        <v>400</v>
      </c>
      <c r="N19" s="37">
        <v>400</v>
      </c>
      <c r="O19" s="37">
        <v>400</v>
      </c>
      <c r="P19" s="37">
        <v>400</v>
      </c>
      <c r="Q19" s="37">
        <v>400</v>
      </c>
    </row>
    <row r="20" spans="1:17" ht="15.75" customHeight="1" x14ac:dyDescent="0.25">
      <c r="A20" s="73"/>
      <c r="B20" s="73"/>
      <c r="C20" s="73"/>
      <c r="D20" s="26" t="s">
        <v>40</v>
      </c>
      <c r="E20" s="38">
        <f t="shared" ref="E20:Q20" si="3">E18*E19</f>
        <v>800</v>
      </c>
      <c r="F20" s="38">
        <f t="shared" si="3"/>
        <v>1200</v>
      </c>
      <c r="G20" s="38">
        <f t="shared" si="3"/>
        <v>800</v>
      </c>
      <c r="H20" s="38">
        <f t="shared" si="3"/>
        <v>1200</v>
      </c>
      <c r="I20" s="38">
        <f t="shared" si="3"/>
        <v>1600</v>
      </c>
      <c r="J20" s="38">
        <f t="shared" si="3"/>
        <v>400</v>
      </c>
      <c r="K20" s="38">
        <f t="shared" si="3"/>
        <v>800</v>
      </c>
      <c r="L20" s="38">
        <f t="shared" si="3"/>
        <v>1600</v>
      </c>
      <c r="M20" s="38">
        <f t="shared" si="3"/>
        <v>1600</v>
      </c>
      <c r="N20" s="38">
        <f t="shared" si="3"/>
        <v>800</v>
      </c>
      <c r="O20" s="38">
        <f t="shared" si="3"/>
        <v>800</v>
      </c>
      <c r="P20" s="38">
        <f t="shared" si="3"/>
        <v>400</v>
      </c>
      <c r="Q20" s="38">
        <f t="shared" si="3"/>
        <v>12000</v>
      </c>
    </row>
    <row r="21" spans="1:17" ht="15.75" x14ac:dyDescent="0.25">
      <c r="A21" s="22"/>
      <c r="B21" s="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73" t="s">
        <v>46</v>
      </c>
      <c r="B22" s="73"/>
      <c r="C22" s="73"/>
      <c r="D22" s="26" t="s">
        <v>39</v>
      </c>
      <c r="E22" s="22">
        <v>10</v>
      </c>
      <c r="F22" s="22">
        <v>15</v>
      </c>
      <c r="G22" s="22">
        <v>10</v>
      </c>
      <c r="H22" s="22">
        <v>8</v>
      </c>
      <c r="I22" s="22">
        <v>5</v>
      </c>
      <c r="J22" s="22">
        <v>8</v>
      </c>
      <c r="K22" s="22">
        <v>10</v>
      </c>
      <c r="L22" s="22">
        <v>10</v>
      </c>
      <c r="M22" s="22">
        <v>8</v>
      </c>
      <c r="N22" s="22">
        <v>15</v>
      </c>
      <c r="O22" s="22">
        <v>8</v>
      </c>
      <c r="P22" s="22">
        <v>5</v>
      </c>
      <c r="Q22" s="22">
        <f>SUM(E22:P22)</f>
        <v>112</v>
      </c>
    </row>
    <row r="23" spans="1:17" ht="15.75" customHeight="1" x14ac:dyDescent="0.25">
      <c r="A23" s="73"/>
      <c r="B23" s="73"/>
      <c r="C23" s="73"/>
      <c r="D23" s="26" t="s">
        <v>41</v>
      </c>
      <c r="E23" s="37">
        <v>10</v>
      </c>
      <c r="F23" s="37">
        <v>10</v>
      </c>
      <c r="G23" s="37">
        <v>10</v>
      </c>
      <c r="H23" s="37">
        <v>10</v>
      </c>
      <c r="I23" s="37">
        <v>10</v>
      </c>
      <c r="J23" s="37">
        <v>10</v>
      </c>
      <c r="K23" s="37">
        <v>10</v>
      </c>
      <c r="L23" s="37">
        <v>10</v>
      </c>
      <c r="M23" s="37">
        <v>10</v>
      </c>
      <c r="N23" s="37">
        <v>10</v>
      </c>
      <c r="O23" s="37">
        <v>10</v>
      </c>
      <c r="P23" s="37">
        <v>10</v>
      </c>
      <c r="Q23" s="37">
        <v>10</v>
      </c>
    </row>
    <row r="24" spans="1:17" ht="15.75" customHeight="1" x14ac:dyDescent="0.35">
      <c r="A24" s="73"/>
      <c r="B24" s="73"/>
      <c r="C24" s="73"/>
      <c r="D24" s="26" t="s">
        <v>40</v>
      </c>
      <c r="E24" s="38">
        <f>E22*E23</f>
        <v>100</v>
      </c>
      <c r="F24" s="38">
        <f>F22*F23</f>
        <v>150</v>
      </c>
      <c r="G24" s="38">
        <f>G22*G23</f>
        <v>100</v>
      </c>
      <c r="H24" s="38">
        <f>H22*H23</f>
        <v>80</v>
      </c>
      <c r="I24" s="38">
        <f>I22*I23</f>
        <v>50</v>
      </c>
      <c r="J24" s="38">
        <f>J23*J22</f>
        <v>80</v>
      </c>
      <c r="K24" s="38">
        <f t="shared" ref="K24:Q24" si="4">K22*K23</f>
        <v>100</v>
      </c>
      <c r="L24" s="38">
        <f t="shared" si="4"/>
        <v>100</v>
      </c>
      <c r="M24" s="38">
        <f t="shared" si="4"/>
        <v>80</v>
      </c>
      <c r="N24" s="38">
        <f t="shared" si="4"/>
        <v>150</v>
      </c>
      <c r="O24" s="38">
        <f t="shared" si="4"/>
        <v>80</v>
      </c>
      <c r="P24" s="38">
        <f t="shared" si="4"/>
        <v>50</v>
      </c>
      <c r="Q24" s="69">
        <f t="shared" si="4"/>
        <v>1120</v>
      </c>
    </row>
    <row r="25" spans="1:17" ht="15.75" x14ac:dyDescent="0.25">
      <c r="B25" s="1"/>
      <c r="C25" s="22"/>
      <c r="D25" s="26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17.25" customHeight="1" x14ac:dyDescent="0.35">
      <c r="A26" s="75" t="s">
        <v>72</v>
      </c>
      <c r="B26" s="75"/>
      <c r="C26" s="75"/>
      <c r="D26" s="22"/>
      <c r="E26" s="38">
        <f t="shared" ref="E26:K26" si="5">E8+E12+E16+E20+E24</f>
        <v>5125</v>
      </c>
      <c r="F26" s="38">
        <f t="shared" si="5"/>
        <v>5700</v>
      </c>
      <c r="G26" s="38">
        <f t="shared" si="5"/>
        <v>4465</v>
      </c>
      <c r="H26" s="38">
        <f t="shared" si="5"/>
        <v>5330</v>
      </c>
      <c r="I26" s="38">
        <f t="shared" si="5"/>
        <v>5245</v>
      </c>
      <c r="J26" s="38">
        <f t="shared" si="5"/>
        <v>2555</v>
      </c>
      <c r="K26" s="38">
        <f t="shared" si="5"/>
        <v>5875</v>
      </c>
      <c r="L26" s="38">
        <f t="shared" ref="L26:Q26" si="6">L8+L12+L16+L20+L24</f>
        <v>4430</v>
      </c>
      <c r="M26" s="38">
        <f t="shared" si="6"/>
        <v>4560</v>
      </c>
      <c r="N26" s="38">
        <f t="shared" si="6"/>
        <v>4025</v>
      </c>
      <c r="O26" s="38">
        <f t="shared" si="6"/>
        <v>4460</v>
      </c>
      <c r="P26" s="38">
        <f t="shared" si="6"/>
        <v>2675</v>
      </c>
      <c r="Q26" s="39">
        <f t="shared" si="6"/>
        <v>54445</v>
      </c>
    </row>
    <row r="27" spans="1:17" x14ac:dyDescent="0.25">
      <c r="A27" s="22"/>
      <c r="C27" s="22"/>
      <c r="D27" s="2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25">
      <c r="A28" s="77"/>
      <c r="B28" s="77"/>
      <c r="C28" s="77"/>
      <c r="D28" s="36"/>
      <c r="E28" s="34" t="s">
        <v>29</v>
      </c>
      <c r="F28" s="34" t="s">
        <v>30</v>
      </c>
      <c r="G28" s="34" t="s">
        <v>30</v>
      </c>
      <c r="H28" s="34" t="s">
        <v>30</v>
      </c>
      <c r="I28" s="34" t="s">
        <v>30</v>
      </c>
      <c r="J28" s="34" t="s">
        <v>30</v>
      </c>
      <c r="K28" s="34" t="s">
        <v>30</v>
      </c>
      <c r="L28" s="34" t="s">
        <v>30</v>
      </c>
      <c r="M28" s="34" t="s">
        <v>30</v>
      </c>
      <c r="N28" s="34" t="s">
        <v>30</v>
      </c>
      <c r="O28" s="34" t="s">
        <v>30</v>
      </c>
      <c r="P28" s="34" t="s">
        <v>30</v>
      </c>
      <c r="Q28" s="34" t="s">
        <v>30</v>
      </c>
    </row>
    <row r="29" spans="1:17" x14ac:dyDescent="0.25">
      <c r="A29" s="31" t="s">
        <v>32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 t="s">
        <v>33</v>
      </c>
      <c r="C31" s="22"/>
      <c r="D31" s="22"/>
      <c r="E31" s="37">
        <v>1800</v>
      </c>
      <c r="F31" s="37">
        <v>1800</v>
      </c>
      <c r="G31" s="37">
        <v>1800</v>
      </c>
      <c r="H31" s="37">
        <v>1800</v>
      </c>
      <c r="I31" s="37">
        <v>1800</v>
      </c>
      <c r="J31" s="37">
        <v>1800</v>
      </c>
      <c r="K31" s="37">
        <v>1800</v>
      </c>
      <c r="L31" s="37">
        <v>1800</v>
      </c>
      <c r="M31" s="37">
        <v>1800</v>
      </c>
      <c r="N31" s="37">
        <v>1800</v>
      </c>
      <c r="O31" s="37">
        <v>1800</v>
      </c>
      <c r="P31" s="37">
        <v>1800</v>
      </c>
      <c r="Q31" s="38">
        <f>SUM(E31:P31)</f>
        <v>21600</v>
      </c>
    </row>
    <row r="32" spans="1:17" x14ac:dyDescent="0.25">
      <c r="A32" s="22"/>
      <c r="B32" s="22" t="s">
        <v>34</v>
      </c>
      <c r="C32" s="22"/>
      <c r="D32" s="22"/>
      <c r="E32" s="37">
        <v>200</v>
      </c>
      <c r="F32" s="37">
        <v>200</v>
      </c>
      <c r="G32" s="37">
        <v>200</v>
      </c>
      <c r="H32" s="37">
        <v>200</v>
      </c>
      <c r="I32" s="37">
        <v>200</v>
      </c>
      <c r="J32" s="37">
        <v>200</v>
      </c>
      <c r="K32" s="37">
        <v>200</v>
      </c>
      <c r="L32" s="37">
        <v>200</v>
      </c>
      <c r="M32" s="37">
        <v>200</v>
      </c>
      <c r="N32" s="37">
        <v>200</v>
      </c>
      <c r="O32" s="37">
        <v>200</v>
      </c>
      <c r="P32" s="37">
        <v>200</v>
      </c>
      <c r="Q32" s="38">
        <f>SUM(E32:P32)</f>
        <v>2400</v>
      </c>
    </row>
    <row r="33" spans="1:28" x14ac:dyDescent="0.25">
      <c r="A33" s="22"/>
      <c r="B33" s="22" t="s">
        <v>35</v>
      </c>
      <c r="C33" s="22"/>
      <c r="D33" s="22"/>
      <c r="E33" s="37">
        <v>100</v>
      </c>
      <c r="F33" s="37">
        <v>100</v>
      </c>
      <c r="G33" s="37">
        <v>100</v>
      </c>
      <c r="H33" s="37">
        <v>100</v>
      </c>
      <c r="I33" s="37">
        <v>100</v>
      </c>
      <c r="J33" s="37">
        <v>100</v>
      </c>
      <c r="K33" s="37">
        <v>100</v>
      </c>
      <c r="L33" s="37">
        <v>100</v>
      </c>
      <c r="M33" s="37">
        <v>100</v>
      </c>
      <c r="N33" s="37">
        <v>100</v>
      </c>
      <c r="O33" s="37">
        <v>100</v>
      </c>
      <c r="P33" s="37">
        <v>100</v>
      </c>
      <c r="Q33" s="38">
        <f>SUM(E33:P33)</f>
        <v>1200</v>
      </c>
    </row>
    <row r="34" spans="1:28" x14ac:dyDescent="0.25">
      <c r="A34" s="22"/>
      <c r="B34" s="22" t="s">
        <v>69</v>
      </c>
      <c r="C34" s="22"/>
      <c r="D34" s="22"/>
      <c r="E34" s="37">
        <v>55.56</v>
      </c>
      <c r="F34" s="37">
        <v>55.56</v>
      </c>
      <c r="G34" s="37">
        <v>55.56</v>
      </c>
      <c r="H34" s="37">
        <v>55.56</v>
      </c>
      <c r="I34" s="37">
        <v>55.56</v>
      </c>
      <c r="J34" s="37">
        <v>55.56</v>
      </c>
      <c r="K34" s="37">
        <v>55.56</v>
      </c>
      <c r="L34" s="37">
        <v>55.56</v>
      </c>
      <c r="M34" s="37">
        <v>55.56</v>
      </c>
      <c r="N34" s="37">
        <v>55.56</v>
      </c>
      <c r="O34" s="37">
        <v>55.56</v>
      </c>
      <c r="P34" s="37">
        <v>55.5</v>
      </c>
      <c r="Q34" s="38">
        <f>SUM(E34:P34)</f>
        <v>666.66000000000008</v>
      </c>
    </row>
    <row r="35" spans="1:28" ht="17.25" x14ac:dyDescent="0.4">
      <c r="A35" s="22"/>
      <c r="B35" s="22" t="s">
        <v>71</v>
      </c>
      <c r="C35" s="22"/>
      <c r="D35" s="22"/>
      <c r="E35" s="54">
        <v>45</v>
      </c>
      <c r="F35" s="54"/>
      <c r="G35" s="54">
        <v>45</v>
      </c>
      <c r="H35" s="62"/>
      <c r="I35" s="54">
        <v>45</v>
      </c>
      <c r="J35" s="54"/>
      <c r="K35" s="54">
        <v>45</v>
      </c>
      <c r="L35" s="54"/>
      <c r="M35" s="54">
        <v>45</v>
      </c>
      <c r="N35" s="54"/>
      <c r="O35" s="54">
        <v>45</v>
      </c>
      <c r="P35" s="54"/>
      <c r="Q35" s="68">
        <f>SUM(E35:P35)</f>
        <v>270</v>
      </c>
    </row>
    <row r="36" spans="1:28" x14ac:dyDescent="0.25">
      <c r="A36" s="22"/>
      <c r="B36" s="22"/>
      <c r="C36" s="22"/>
      <c r="D36" s="2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28" ht="16.5" x14ac:dyDescent="0.35">
      <c r="A37" s="74" t="s">
        <v>36</v>
      </c>
      <c r="B37" s="74"/>
      <c r="C37" s="74"/>
      <c r="D37" s="22"/>
      <c r="E37" s="38">
        <f t="shared" ref="E37:Q37" si="7">SUM(E31:E36)</f>
        <v>2200.56</v>
      </c>
      <c r="F37" s="38">
        <f t="shared" si="7"/>
        <v>2155.56</v>
      </c>
      <c r="G37" s="38">
        <f t="shared" si="7"/>
        <v>2200.56</v>
      </c>
      <c r="H37" s="38">
        <f t="shared" si="7"/>
        <v>2155.56</v>
      </c>
      <c r="I37" s="38">
        <f t="shared" si="7"/>
        <v>2200.56</v>
      </c>
      <c r="J37" s="38">
        <f t="shared" si="7"/>
        <v>2155.56</v>
      </c>
      <c r="K37" s="38">
        <f t="shared" si="7"/>
        <v>2200.56</v>
      </c>
      <c r="L37" s="38">
        <f t="shared" si="7"/>
        <v>2155.56</v>
      </c>
      <c r="M37" s="38">
        <f t="shared" si="7"/>
        <v>2200.56</v>
      </c>
      <c r="N37" s="38">
        <f t="shared" si="7"/>
        <v>2155.56</v>
      </c>
      <c r="O37" s="38">
        <f t="shared" si="7"/>
        <v>2200.56</v>
      </c>
      <c r="P37" s="38">
        <f t="shared" si="7"/>
        <v>2155.5</v>
      </c>
      <c r="Q37" s="39">
        <f t="shared" si="7"/>
        <v>26136.66</v>
      </c>
    </row>
    <row r="38" spans="1:28" x14ac:dyDescent="0.25">
      <c r="A38" s="41"/>
      <c r="B38" s="41"/>
      <c r="C38" s="41"/>
      <c r="D38" s="22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28" x14ac:dyDescent="0.25">
      <c r="A39" s="41" t="s">
        <v>73</v>
      </c>
      <c r="B39" s="41"/>
      <c r="C39" s="41"/>
      <c r="D39" s="2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28" x14ac:dyDescent="0.25">
      <c r="A40" s="41"/>
      <c r="B40" s="64" t="s">
        <v>74</v>
      </c>
      <c r="C40" s="41"/>
      <c r="D40" s="22"/>
      <c r="E40" s="38">
        <v>7000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f>SUM(E40:P40)</f>
        <v>7000</v>
      </c>
    </row>
    <row r="41" spans="1:28" x14ac:dyDescent="0.25">
      <c r="A41" s="41"/>
      <c r="B41" s="64"/>
      <c r="C41" s="41"/>
      <c r="D41" s="2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28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28" x14ac:dyDescent="0.25">
      <c r="A43" s="75" t="s">
        <v>70</v>
      </c>
      <c r="B43" s="7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28" x14ac:dyDescent="0.25">
      <c r="A44" s="42"/>
      <c r="B44" s="35" t="s">
        <v>75</v>
      </c>
      <c r="C44" s="22"/>
      <c r="D44" s="22"/>
      <c r="E44" s="37">
        <v>-55.56</v>
      </c>
      <c r="F44" s="37">
        <v>-55.56</v>
      </c>
      <c r="G44" s="37">
        <v>-55.56</v>
      </c>
      <c r="H44" s="37">
        <v>-55.56</v>
      </c>
      <c r="I44" s="37">
        <v>-55.56</v>
      </c>
      <c r="J44" s="37">
        <v>-55.56</v>
      </c>
      <c r="K44" s="37">
        <v>-55.56</v>
      </c>
      <c r="L44" s="37">
        <v>-55.56</v>
      </c>
      <c r="M44" s="37">
        <v>-55.56</v>
      </c>
      <c r="N44" s="37">
        <v>-55.56</v>
      </c>
      <c r="O44" s="37">
        <v>-55.56</v>
      </c>
      <c r="P44" s="37">
        <v>-55.5</v>
      </c>
      <c r="Q44" s="38">
        <f>SUM(E44:P44)</f>
        <v>-666.66000000000008</v>
      </c>
    </row>
    <row r="45" spans="1:28" x14ac:dyDescent="0.25">
      <c r="A45" s="22"/>
      <c r="B45" s="22"/>
      <c r="C45" s="22"/>
      <c r="D45" s="22"/>
      <c r="Q45" s="63"/>
    </row>
    <row r="46" spans="1:28" x14ac:dyDescent="0.25">
      <c r="A46" s="75" t="s">
        <v>37</v>
      </c>
      <c r="B46" s="75"/>
      <c r="C46" s="75"/>
      <c r="E46" s="5">
        <f>E26-E37+E40-E44</f>
        <v>9980</v>
      </c>
      <c r="F46" s="5">
        <f t="shared" ref="F46:P46" si="8">F26-F37-F44</f>
        <v>3600</v>
      </c>
      <c r="G46" s="5">
        <f t="shared" si="8"/>
        <v>2320</v>
      </c>
      <c r="H46" s="5">
        <f t="shared" si="8"/>
        <v>3230</v>
      </c>
      <c r="I46" s="5">
        <f t="shared" si="8"/>
        <v>3100</v>
      </c>
      <c r="J46" s="5">
        <f t="shared" si="8"/>
        <v>455.00000000000006</v>
      </c>
      <c r="K46" s="5">
        <f t="shared" si="8"/>
        <v>3730</v>
      </c>
      <c r="L46" s="37">
        <f t="shared" si="8"/>
        <v>2330</v>
      </c>
      <c r="M46" s="37">
        <f t="shared" si="8"/>
        <v>2415</v>
      </c>
      <c r="N46" s="37">
        <f t="shared" si="8"/>
        <v>1925</v>
      </c>
      <c r="O46" s="37">
        <f t="shared" si="8"/>
        <v>2315</v>
      </c>
      <c r="P46" s="37">
        <f t="shared" si="8"/>
        <v>575</v>
      </c>
      <c r="Q46" s="38">
        <f>Q26-Q37+Q40-Q44</f>
        <v>35975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x14ac:dyDescent="0.25">
      <c r="A47" s="42"/>
      <c r="B47" s="42"/>
      <c r="C47" s="4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x14ac:dyDescent="0.25">
      <c r="A48" s="42"/>
      <c r="B48" s="42"/>
      <c r="C48" s="42"/>
      <c r="L48" s="22"/>
      <c r="M48" s="22"/>
      <c r="N48" s="22"/>
      <c r="O48" s="22"/>
      <c r="P48" s="22"/>
      <c r="Q48" s="38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35" x14ac:dyDescent="0.25">
      <c r="A49" s="75" t="s">
        <v>38</v>
      </c>
      <c r="B49" s="75"/>
      <c r="C49" s="75"/>
      <c r="E49" s="43">
        <f t="shared" ref="E49:P49" si="9">E46</f>
        <v>9980</v>
      </c>
      <c r="F49" s="43">
        <f t="shared" si="9"/>
        <v>3600</v>
      </c>
      <c r="G49" s="43">
        <f t="shared" si="9"/>
        <v>2320</v>
      </c>
      <c r="H49" s="43">
        <f t="shared" si="9"/>
        <v>3230</v>
      </c>
      <c r="I49" s="43">
        <f t="shared" si="9"/>
        <v>3100</v>
      </c>
      <c r="J49" s="43">
        <f t="shared" si="9"/>
        <v>455.00000000000006</v>
      </c>
      <c r="K49" s="43">
        <f t="shared" si="9"/>
        <v>3730</v>
      </c>
      <c r="L49" s="38">
        <f t="shared" si="9"/>
        <v>2330</v>
      </c>
      <c r="M49" s="38">
        <f t="shared" si="9"/>
        <v>2415</v>
      </c>
      <c r="N49" s="38">
        <f t="shared" si="9"/>
        <v>1925</v>
      </c>
      <c r="O49" s="38">
        <f t="shared" si="9"/>
        <v>2315</v>
      </c>
      <c r="P49" s="38">
        <f t="shared" si="9"/>
        <v>575</v>
      </c>
      <c r="Q49" s="38">
        <f>Q46-Q45</f>
        <v>35975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35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5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5" x14ac:dyDescent="0.25">
      <c r="A52" s="22"/>
      <c r="B52" s="22"/>
      <c r="C52" s="22"/>
      <c r="D52" s="22"/>
      <c r="E52" s="22"/>
      <c r="F52" s="22"/>
      <c r="G52" s="22"/>
      <c r="H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5" x14ac:dyDescent="0.25">
      <c r="A53" s="22"/>
      <c r="B53" s="22"/>
      <c r="C53" s="22"/>
      <c r="D53" s="22"/>
      <c r="E53" s="22"/>
      <c r="F53" s="22"/>
      <c r="G53" s="22"/>
      <c r="H53" s="22"/>
    </row>
    <row r="54" spans="1:35" x14ac:dyDescent="0.25">
      <c r="A54" s="22"/>
      <c r="B54" s="22"/>
      <c r="C54" s="22"/>
      <c r="D54" s="22"/>
      <c r="E54" s="22"/>
      <c r="F54" s="22"/>
      <c r="G54" s="22"/>
      <c r="H54" s="22"/>
    </row>
    <row r="56" spans="1:35" x14ac:dyDescent="0.25"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64" spans="1:35" x14ac:dyDescent="0.25">
      <c r="A64" s="22"/>
      <c r="B64" s="22"/>
      <c r="C64" s="22"/>
      <c r="D64" s="22"/>
      <c r="E64" s="22"/>
      <c r="F64" s="22"/>
      <c r="G64" s="22"/>
      <c r="H64" s="22"/>
      <c r="W64" s="22"/>
      <c r="X64" s="22"/>
      <c r="Y64" s="22"/>
      <c r="Z64" s="22"/>
      <c r="AA64" s="22"/>
      <c r="AB64" s="22"/>
    </row>
    <row r="65" spans="1:31" x14ac:dyDescent="0.25">
      <c r="A65" s="22"/>
      <c r="B65" s="22"/>
      <c r="C65" s="22"/>
      <c r="D65" s="22"/>
      <c r="E65" s="22"/>
      <c r="F65" s="22"/>
      <c r="G65" s="22"/>
      <c r="H65" s="22"/>
      <c r="W65" s="22"/>
      <c r="X65" s="22"/>
      <c r="Y65" s="22"/>
      <c r="Z65" s="22"/>
      <c r="AA65" s="22"/>
      <c r="AB65" s="22"/>
    </row>
    <row r="66" spans="1:31" x14ac:dyDescent="0.25">
      <c r="A66" s="22"/>
      <c r="B66" s="22"/>
      <c r="C66" s="22"/>
      <c r="D66" s="22"/>
      <c r="E66" s="22"/>
      <c r="F66" s="22"/>
      <c r="G66" s="22"/>
      <c r="H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x14ac:dyDescent="0.25">
      <c r="A67" s="22"/>
      <c r="B67" s="22"/>
      <c r="C67" s="22"/>
      <c r="D67" s="22"/>
    </row>
    <row r="68" spans="1:3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3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31" x14ac:dyDescent="0.25">
      <c r="E70" s="22"/>
      <c r="F70" s="22"/>
      <c r="G70" s="22"/>
      <c r="H70" s="22"/>
      <c r="I70" s="22"/>
      <c r="J70" s="22"/>
      <c r="K70" s="22"/>
      <c r="L70" s="22"/>
      <c r="W70" s="22"/>
      <c r="X70" s="22"/>
      <c r="Y70" s="22"/>
      <c r="Z70" s="22"/>
    </row>
    <row r="71" spans="1:31" x14ac:dyDescent="0.25">
      <c r="E71" s="22"/>
      <c r="F71" s="22"/>
      <c r="G71" s="22"/>
      <c r="H71" s="22"/>
      <c r="I71" s="22"/>
      <c r="J71" s="22"/>
      <c r="K71" s="22"/>
      <c r="L71" s="22"/>
    </row>
    <row r="72" spans="1:31" x14ac:dyDescent="0.25">
      <c r="E72" s="22"/>
      <c r="F72" s="22"/>
      <c r="G72" s="22"/>
      <c r="H72" s="22"/>
      <c r="I72" s="22"/>
      <c r="J72" s="22"/>
      <c r="K72" s="22"/>
      <c r="L72" s="22"/>
    </row>
    <row r="75" spans="1:31" x14ac:dyDescent="0.25">
      <c r="A75" s="22"/>
      <c r="B75" s="22"/>
      <c r="C75" s="22"/>
      <c r="D75" s="22"/>
    </row>
    <row r="76" spans="1:3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31" x14ac:dyDescent="0.25">
      <c r="A77" s="22"/>
      <c r="B77" s="22"/>
      <c r="C77" s="22"/>
      <c r="D77" s="22"/>
    </row>
    <row r="78" spans="1:31" x14ac:dyDescent="0.25">
      <c r="W78" s="22"/>
      <c r="X78" s="22"/>
      <c r="Y78" s="22"/>
      <c r="Z78" s="22"/>
      <c r="AA78" s="22"/>
      <c r="AB78" s="22"/>
    </row>
    <row r="79" spans="1:31" x14ac:dyDescent="0.25">
      <c r="W79" s="22"/>
      <c r="X79" s="22"/>
      <c r="Y79" s="22"/>
      <c r="Z79" s="22"/>
      <c r="AA79" s="22"/>
      <c r="AB79" s="22"/>
    </row>
  </sheetData>
  <mergeCells count="12">
    <mergeCell ref="A49:C49"/>
    <mergeCell ref="A2:C2"/>
    <mergeCell ref="A6:C8"/>
    <mergeCell ref="A10:C12"/>
    <mergeCell ref="A14:C16"/>
    <mergeCell ref="A18:C20"/>
    <mergeCell ref="A22:C24"/>
    <mergeCell ref="A26:C26"/>
    <mergeCell ref="A28:C28"/>
    <mergeCell ref="A37:C37"/>
    <mergeCell ref="A43:B43"/>
    <mergeCell ref="A46:C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opLeftCell="A31" workbookViewId="0">
      <selection activeCell="Q52" sqref="Q52"/>
    </sheetView>
  </sheetViews>
  <sheetFormatPr defaultRowHeight="15" x14ac:dyDescent="0.25"/>
  <cols>
    <col min="1" max="1" width="14.5703125" customWidth="1"/>
    <col min="2" max="2" width="18.7109375" customWidth="1"/>
    <col min="3" max="3" width="27.5703125" customWidth="1"/>
    <col min="4" max="4" width="22.140625" customWidth="1"/>
    <col min="5" max="9" width="10.5703125" bestFit="1" customWidth="1"/>
    <col min="10" max="10" width="10.28515625" bestFit="1" customWidth="1"/>
    <col min="11" max="11" width="10.5703125" bestFit="1" customWidth="1"/>
    <col min="12" max="16" width="10.28515625" bestFit="1" customWidth="1"/>
    <col min="17" max="17" width="14" customWidth="1"/>
  </cols>
  <sheetData>
    <row r="1" spans="1:17" x14ac:dyDescent="0.25">
      <c r="A1" s="22"/>
      <c r="B1" s="22"/>
      <c r="C1" s="23" t="s">
        <v>27</v>
      </c>
      <c r="D1" s="23"/>
      <c r="E1" s="24">
        <v>45315</v>
      </c>
      <c r="F1" s="24">
        <v>45346</v>
      </c>
      <c r="G1" s="24">
        <v>45375</v>
      </c>
      <c r="H1" s="24">
        <v>45406</v>
      </c>
      <c r="I1" s="24">
        <v>45436</v>
      </c>
      <c r="J1" s="24">
        <v>45467</v>
      </c>
      <c r="K1" s="24">
        <v>45497</v>
      </c>
      <c r="L1" s="24">
        <v>45528</v>
      </c>
      <c r="M1" s="24">
        <v>45559</v>
      </c>
      <c r="N1" s="24">
        <v>45589</v>
      </c>
      <c r="O1" s="24">
        <v>45620</v>
      </c>
      <c r="P1" s="24">
        <v>45650</v>
      </c>
      <c r="Q1" s="24" t="s">
        <v>40</v>
      </c>
    </row>
    <row r="2" spans="1:17" x14ac:dyDescent="0.25">
      <c r="A2" s="76" t="s">
        <v>28</v>
      </c>
      <c r="B2" s="76"/>
      <c r="C2" s="76"/>
      <c r="D2" s="35"/>
      <c r="E2" s="40"/>
      <c r="F2" s="28" t="s">
        <v>29</v>
      </c>
      <c r="G2" s="28" t="s">
        <v>30</v>
      </c>
      <c r="H2" s="28" t="s">
        <v>30</v>
      </c>
      <c r="I2" s="28" t="s">
        <v>30</v>
      </c>
      <c r="J2" s="28" t="s">
        <v>30</v>
      </c>
      <c r="K2" s="28" t="s">
        <v>30</v>
      </c>
      <c r="L2" s="28" t="s">
        <v>30</v>
      </c>
      <c r="M2" s="28" t="s">
        <v>30</v>
      </c>
      <c r="N2" s="28" t="s">
        <v>30</v>
      </c>
      <c r="O2" s="28" t="s">
        <v>30</v>
      </c>
      <c r="P2" s="28" t="s">
        <v>30</v>
      </c>
      <c r="Q2" s="28" t="s">
        <v>30</v>
      </c>
    </row>
    <row r="3" spans="1:17" x14ac:dyDescent="0.25">
      <c r="A3" s="22"/>
      <c r="B3" s="22"/>
      <c r="C3" s="22"/>
      <c r="D3" s="22"/>
      <c r="E3" s="22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A4" s="22"/>
      <c r="B4" s="22"/>
      <c r="C4" s="22"/>
      <c r="D4" s="2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x14ac:dyDescent="0.25">
      <c r="A5" s="31" t="s">
        <v>31</v>
      </c>
      <c r="B5" s="3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73" t="s">
        <v>42</v>
      </c>
      <c r="B6" s="73"/>
      <c r="C6" s="73"/>
      <c r="D6" s="26" t="s">
        <v>39</v>
      </c>
      <c r="E6" s="22">
        <v>10</v>
      </c>
      <c r="F6" s="22">
        <v>9</v>
      </c>
      <c r="G6" s="22">
        <v>8</v>
      </c>
      <c r="H6" s="22">
        <v>10</v>
      </c>
      <c r="I6" s="22">
        <v>7</v>
      </c>
      <c r="J6" s="22">
        <v>5</v>
      </c>
      <c r="K6" s="22">
        <v>13</v>
      </c>
      <c r="L6" s="22">
        <v>6</v>
      </c>
      <c r="M6" s="22">
        <v>5</v>
      </c>
      <c r="N6" s="22">
        <v>7</v>
      </c>
      <c r="O6" s="22">
        <v>8</v>
      </c>
      <c r="P6" s="22">
        <v>5</v>
      </c>
      <c r="Q6" s="26">
        <f>SUM(E6:P6)</f>
        <v>93</v>
      </c>
    </row>
    <row r="7" spans="1:17" ht="15.75" customHeight="1" x14ac:dyDescent="0.25">
      <c r="A7" s="73"/>
      <c r="B7" s="73"/>
      <c r="C7" s="73"/>
      <c r="D7" s="26" t="s">
        <v>41</v>
      </c>
      <c r="E7" s="37">
        <v>300</v>
      </c>
      <c r="F7" s="37">
        <v>300</v>
      </c>
      <c r="G7" s="37">
        <v>300</v>
      </c>
      <c r="H7" s="37">
        <v>300</v>
      </c>
      <c r="I7" s="37">
        <v>300</v>
      </c>
      <c r="J7" s="37">
        <v>300</v>
      </c>
      <c r="K7" s="37">
        <v>300</v>
      </c>
      <c r="L7" s="37">
        <v>300</v>
      </c>
      <c r="M7" s="37">
        <v>300</v>
      </c>
      <c r="N7" s="37">
        <v>300</v>
      </c>
      <c r="O7" s="37">
        <v>300</v>
      </c>
      <c r="P7" s="37">
        <v>300</v>
      </c>
      <c r="Q7" s="38">
        <v>300</v>
      </c>
    </row>
    <row r="8" spans="1:17" ht="15.75" customHeight="1" x14ac:dyDescent="0.25">
      <c r="A8" s="73"/>
      <c r="B8" s="73"/>
      <c r="C8" s="73"/>
      <c r="D8" s="26" t="s">
        <v>40</v>
      </c>
      <c r="E8" s="38">
        <f t="shared" ref="E8:Q8" si="0">E6*E7</f>
        <v>3000</v>
      </c>
      <c r="F8" s="38">
        <f t="shared" si="0"/>
        <v>2700</v>
      </c>
      <c r="G8" s="38">
        <f t="shared" si="0"/>
        <v>2400</v>
      </c>
      <c r="H8" s="38">
        <f t="shared" si="0"/>
        <v>3000</v>
      </c>
      <c r="I8" s="38">
        <f t="shared" si="0"/>
        <v>2100</v>
      </c>
      <c r="J8" s="38">
        <f t="shared" si="0"/>
        <v>1500</v>
      </c>
      <c r="K8" s="38">
        <f t="shared" si="0"/>
        <v>3900</v>
      </c>
      <c r="L8" s="38">
        <f t="shared" si="0"/>
        <v>1800</v>
      </c>
      <c r="M8" s="38">
        <f t="shared" si="0"/>
        <v>1500</v>
      </c>
      <c r="N8" s="38">
        <f t="shared" si="0"/>
        <v>2100</v>
      </c>
      <c r="O8" s="38">
        <f t="shared" si="0"/>
        <v>2400</v>
      </c>
      <c r="P8" s="38">
        <f t="shared" si="0"/>
        <v>1500</v>
      </c>
      <c r="Q8" s="38">
        <f t="shared" si="0"/>
        <v>27900</v>
      </c>
    </row>
    <row r="9" spans="1:17" ht="15.75" x14ac:dyDescent="0.25">
      <c r="A9" s="22"/>
      <c r="B9" s="1"/>
      <c r="C9" s="22"/>
      <c r="D9" s="2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25">
      <c r="A10" s="73" t="s">
        <v>43</v>
      </c>
      <c r="B10" s="73"/>
      <c r="C10" s="73"/>
      <c r="D10" s="26" t="s">
        <v>39</v>
      </c>
      <c r="E10" s="22">
        <v>10</v>
      </c>
      <c r="F10" s="22">
        <v>15</v>
      </c>
      <c r="G10" s="22">
        <v>10</v>
      </c>
      <c r="H10" s="22">
        <v>9</v>
      </c>
      <c r="I10" s="22">
        <v>13</v>
      </c>
      <c r="J10" s="22">
        <v>5</v>
      </c>
      <c r="K10" s="22">
        <v>10</v>
      </c>
      <c r="L10" s="22">
        <v>9</v>
      </c>
      <c r="M10" s="22">
        <v>12</v>
      </c>
      <c r="N10" s="22">
        <v>9</v>
      </c>
      <c r="O10" s="22">
        <v>10</v>
      </c>
      <c r="P10" s="22">
        <v>5</v>
      </c>
      <c r="Q10" s="22">
        <f>SUM(E10:P10)</f>
        <v>117</v>
      </c>
    </row>
    <row r="11" spans="1:17" ht="15.75" customHeight="1" x14ac:dyDescent="0.25">
      <c r="A11" s="73"/>
      <c r="B11" s="73"/>
      <c r="C11" s="73"/>
      <c r="D11" s="26" t="s">
        <v>41</v>
      </c>
      <c r="E11" s="37">
        <v>100</v>
      </c>
      <c r="F11" s="37">
        <v>100</v>
      </c>
      <c r="G11" s="37">
        <v>100</v>
      </c>
      <c r="H11" s="37">
        <v>100</v>
      </c>
      <c r="I11" s="37">
        <v>100</v>
      </c>
      <c r="J11" s="37">
        <v>100</v>
      </c>
      <c r="K11" s="37">
        <v>100</v>
      </c>
      <c r="L11" s="37">
        <v>100</v>
      </c>
      <c r="M11" s="37">
        <v>100</v>
      </c>
      <c r="N11" s="37">
        <v>100</v>
      </c>
      <c r="O11" s="37">
        <v>100</v>
      </c>
      <c r="P11" s="37">
        <v>100</v>
      </c>
      <c r="Q11" s="37">
        <v>100</v>
      </c>
    </row>
    <row r="12" spans="1:17" ht="15.75" customHeight="1" x14ac:dyDescent="0.25">
      <c r="A12" s="73"/>
      <c r="B12" s="73"/>
      <c r="C12" s="73"/>
      <c r="D12" s="26" t="s">
        <v>40</v>
      </c>
      <c r="E12" s="38">
        <f>E10*E11</f>
        <v>1000</v>
      </c>
      <c r="F12" s="38">
        <f>F11*F10</f>
        <v>1500</v>
      </c>
      <c r="G12" s="38">
        <f t="shared" ref="G12:Q12" si="1">G10*G11</f>
        <v>1000</v>
      </c>
      <c r="H12" s="38">
        <f t="shared" si="1"/>
        <v>900</v>
      </c>
      <c r="I12" s="38">
        <f t="shared" si="1"/>
        <v>1300</v>
      </c>
      <c r="J12" s="38">
        <f t="shared" si="1"/>
        <v>500</v>
      </c>
      <c r="K12" s="38">
        <f t="shared" si="1"/>
        <v>1000</v>
      </c>
      <c r="L12" s="38">
        <f t="shared" si="1"/>
        <v>900</v>
      </c>
      <c r="M12" s="38">
        <f t="shared" si="1"/>
        <v>1200</v>
      </c>
      <c r="N12" s="38">
        <f t="shared" si="1"/>
        <v>900</v>
      </c>
      <c r="O12" s="38">
        <f t="shared" si="1"/>
        <v>1000</v>
      </c>
      <c r="P12" s="38">
        <f t="shared" si="1"/>
        <v>500</v>
      </c>
      <c r="Q12" s="38">
        <f t="shared" si="1"/>
        <v>11700</v>
      </c>
    </row>
    <row r="13" spans="1:17" ht="15.75" x14ac:dyDescent="0.25">
      <c r="A13" s="22"/>
      <c r="B13" s="1"/>
      <c r="C13" s="22"/>
      <c r="D13" s="2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73" t="s">
        <v>45</v>
      </c>
      <c r="B14" s="73"/>
      <c r="C14" s="73"/>
      <c r="D14" s="26" t="s">
        <v>39</v>
      </c>
      <c r="E14" s="22">
        <v>15</v>
      </c>
      <c r="F14" s="22">
        <v>10</v>
      </c>
      <c r="G14" s="22">
        <v>11</v>
      </c>
      <c r="H14" s="22">
        <v>10</v>
      </c>
      <c r="I14" s="22">
        <v>13</v>
      </c>
      <c r="J14" s="22">
        <v>5</v>
      </c>
      <c r="K14" s="22">
        <v>5</v>
      </c>
      <c r="L14" s="22">
        <v>2</v>
      </c>
      <c r="M14" s="22">
        <v>12</v>
      </c>
      <c r="N14" s="22">
        <v>5</v>
      </c>
      <c r="O14" s="22">
        <v>12</v>
      </c>
      <c r="P14" s="22">
        <v>15</v>
      </c>
      <c r="Q14" s="22">
        <f>SUM(E14:P14)</f>
        <v>115</v>
      </c>
    </row>
    <row r="15" spans="1:17" ht="15.75" customHeight="1" x14ac:dyDescent="0.25">
      <c r="A15" s="73"/>
      <c r="B15" s="73"/>
      <c r="C15" s="73"/>
      <c r="D15" s="26" t="s">
        <v>41</v>
      </c>
      <c r="E15" s="37">
        <v>15</v>
      </c>
      <c r="F15" s="37">
        <v>15</v>
      </c>
      <c r="G15" s="37">
        <v>15</v>
      </c>
      <c r="H15" s="37">
        <v>15</v>
      </c>
      <c r="I15" s="37">
        <v>15</v>
      </c>
      <c r="J15" s="37">
        <v>15</v>
      </c>
      <c r="K15" s="37">
        <v>15</v>
      </c>
      <c r="L15" s="37">
        <v>15</v>
      </c>
      <c r="M15" s="37">
        <v>15</v>
      </c>
      <c r="N15" s="37">
        <v>15</v>
      </c>
      <c r="O15" s="37">
        <v>15</v>
      </c>
      <c r="P15" s="37">
        <v>15</v>
      </c>
      <c r="Q15" s="37">
        <v>15</v>
      </c>
    </row>
    <row r="16" spans="1:17" ht="15.75" customHeight="1" x14ac:dyDescent="0.25">
      <c r="A16" s="73"/>
      <c r="B16" s="73"/>
      <c r="C16" s="73"/>
      <c r="D16" s="26" t="s">
        <v>40</v>
      </c>
      <c r="E16" s="38">
        <f t="shared" ref="E16:Q16" si="2">E14*E15</f>
        <v>225</v>
      </c>
      <c r="F16" s="38">
        <f t="shared" si="2"/>
        <v>150</v>
      </c>
      <c r="G16" s="38">
        <f t="shared" si="2"/>
        <v>165</v>
      </c>
      <c r="H16" s="38">
        <f t="shared" si="2"/>
        <v>150</v>
      </c>
      <c r="I16" s="38">
        <f t="shared" si="2"/>
        <v>195</v>
      </c>
      <c r="J16" s="38">
        <f t="shared" si="2"/>
        <v>75</v>
      </c>
      <c r="K16" s="38">
        <f t="shared" si="2"/>
        <v>75</v>
      </c>
      <c r="L16" s="38">
        <f t="shared" si="2"/>
        <v>30</v>
      </c>
      <c r="M16" s="38">
        <f t="shared" si="2"/>
        <v>180</v>
      </c>
      <c r="N16" s="38">
        <f t="shared" si="2"/>
        <v>75</v>
      </c>
      <c r="O16" s="38">
        <f t="shared" si="2"/>
        <v>180</v>
      </c>
      <c r="P16" s="38">
        <f t="shared" si="2"/>
        <v>225</v>
      </c>
      <c r="Q16" s="38">
        <f t="shared" si="2"/>
        <v>1725</v>
      </c>
    </row>
    <row r="17" spans="1:17" ht="15.75" x14ac:dyDescent="0.25">
      <c r="A17" s="22"/>
      <c r="B17" s="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73" t="s">
        <v>44</v>
      </c>
      <c r="B18" s="73"/>
      <c r="C18" s="73"/>
      <c r="D18" s="26" t="s">
        <v>39</v>
      </c>
      <c r="E18" s="22">
        <v>2</v>
      </c>
      <c r="F18" s="22">
        <v>3</v>
      </c>
      <c r="G18" s="22">
        <v>2</v>
      </c>
      <c r="H18" s="22">
        <v>3</v>
      </c>
      <c r="I18" s="22">
        <v>4</v>
      </c>
      <c r="J18" s="22">
        <v>1</v>
      </c>
      <c r="K18" s="22">
        <v>2</v>
      </c>
      <c r="L18" s="22">
        <v>4</v>
      </c>
      <c r="M18" s="22">
        <v>4</v>
      </c>
      <c r="N18" s="22">
        <v>2</v>
      </c>
      <c r="O18" s="22">
        <v>2</v>
      </c>
      <c r="P18" s="22">
        <v>1</v>
      </c>
      <c r="Q18" s="22">
        <f>SUM(E18:P18)</f>
        <v>30</v>
      </c>
    </row>
    <row r="19" spans="1:17" ht="15.75" customHeight="1" x14ac:dyDescent="0.25">
      <c r="A19" s="73"/>
      <c r="B19" s="73"/>
      <c r="C19" s="73"/>
      <c r="D19" s="26" t="s">
        <v>41</v>
      </c>
      <c r="E19" s="37">
        <v>400</v>
      </c>
      <c r="F19" s="37">
        <v>400</v>
      </c>
      <c r="G19" s="37">
        <v>400</v>
      </c>
      <c r="H19" s="37">
        <v>400</v>
      </c>
      <c r="I19" s="37">
        <v>400</v>
      </c>
      <c r="J19" s="37">
        <v>400</v>
      </c>
      <c r="K19" s="37">
        <v>400</v>
      </c>
      <c r="L19" s="37">
        <v>400</v>
      </c>
      <c r="M19" s="37">
        <v>400</v>
      </c>
      <c r="N19" s="37">
        <v>400</v>
      </c>
      <c r="O19" s="37">
        <v>400</v>
      </c>
      <c r="P19" s="37">
        <v>400</v>
      </c>
      <c r="Q19" s="37">
        <v>400</v>
      </c>
    </row>
    <row r="20" spans="1:17" ht="15.75" customHeight="1" x14ac:dyDescent="0.25">
      <c r="A20" s="73"/>
      <c r="B20" s="73"/>
      <c r="C20" s="73"/>
      <c r="D20" s="26" t="s">
        <v>40</v>
      </c>
      <c r="E20" s="38">
        <f t="shared" ref="E20:Q20" si="3">E18*E19</f>
        <v>800</v>
      </c>
      <c r="F20" s="38">
        <f t="shared" si="3"/>
        <v>1200</v>
      </c>
      <c r="G20" s="38">
        <f t="shared" si="3"/>
        <v>800</v>
      </c>
      <c r="H20" s="38">
        <f t="shared" si="3"/>
        <v>1200</v>
      </c>
      <c r="I20" s="38">
        <f t="shared" si="3"/>
        <v>1600</v>
      </c>
      <c r="J20" s="38">
        <f t="shared" si="3"/>
        <v>400</v>
      </c>
      <c r="K20" s="38">
        <f t="shared" si="3"/>
        <v>800</v>
      </c>
      <c r="L20" s="38">
        <f t="shared" si="3"/>
        <v>1600</v>
      </c>
      <c r="M20" s="38">
        <f t="shared" si="3"/>
        <v>1600</v>
      </c>
      <c r="N20" s="38">
        <f t="shared" si="3"/>
        <v>800</v>
      </c>
      <c r="O20" s="38">
        <f t="shared" si="3"/>
        <v>800</v>
      </c>
      <c r="P20" s="38">
        <f t="shared" si="3"/>
        <v>400</v>
      </c>
      <c r="Q20" s="38">
        <f t="shared" si="3"/>
        <v>12000</v>
      </c>
    </row>
    <row r="21" spans="1:17" ht="15.75" x14ac:dyDescent="0.25">
      <c r="A21" s="22"/>
      <c r="B21" s="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73" t="s">
        <v>46</v>
      </c>
      <c r="B22" s="73"/>
      <c r="C22" s="73"/>
      <c r="D22" s="26" t="s">
        <v>39</v>
      </c>
      <c r="E22" s="22">
        <v>10</v>
      </c>
      <c r="F22" s="22">
        <v>15</v>
      </c>
      <c r="G22" s="22">
        <v>10</v>
      </c>
      <c r="H22" s="22">
        <v>8</v>
      </c>
      <c r="I22" s="22">
        <v>5</v>
      </c>
      <c r="J22" s="22">
        <v>8</v>
      </c>
      <c r="K22" s="22">
        <v>10</v>
      </c>
      <c r="L22" s="22">
        <v>10</v>
      </c>
      <c r="M22" s="22">
        <v>8</v>
      </c>
      <c r="N22" s="22">
        <v>15</v>
      </c>
      <c r="O22" s="22">
        <v>8</v>
      </c>
      <c r="P22" s="22">
        <v>5</v>
      </c>
      <c r="Q22" s="22">
        <f>SUM(E22:P22)</f>
        <v>112</v>
      </c>
    </row>
    <row r="23" spans="1:17" ht="15.75" customHeight="1" x14ac:dyDescent="0.25">
      <c r="A23" s="73"/>
      <c r="B23" s="73"/>
      <c r="C23" s="73"/>
      <c r="D23" s="26" t="s">
        <v>41</v>
      </c>
      <c r="E23" s="37">
        <v>10</v>
      </c>
      <c r="F23" s="37">
        <v>10</v>
      </c>
      <c r="G23" s="37">
        <v>10</v>
      </c>
      <c r="H23" s="37">
        <v>10</v>
      </c>
      <c r="I23" s="37">
        <v>10</v>
      </c>
      <c r="J23" s="37">
        <v>10</v>
      </c>
      <c r="K23" s="37">
        <v>10</v>
      </c>
      <c r="L23" s="37">
        <v>10</v>
      </c>
      <c r="M23" s="37">
        <v>10</v>
      </c>
      <c r="N23" s="37">
        <v>10</v>
      </c>
      <c r="O23" s="37">
        <v>10</v>
      </c>
      <c r="P23" s="37">
        <v>10</v>
      </c>
      <c r="Q23" s="37">
        <v>10</v>
      </c>
    </row>
    <row r="24" spans="1:17" ht="15.75" customHeight="1" x14ac:dyDescent="0.35">
      <c r="A24" s="73"/>
      <c r="B24" s="73"/>
      <c r="C24" s="73"/>
      <c r="D24" s="26" t="s">
        <v>40</v>
      </c>
      <c r="E24" s="38">
        <f>E22*E23</f>
        <v>100</v>
      </c>
      <c r="F24" s="38">
        <f>F22*F23</f>
        <v>150</v>
      </c>
      <c r="G24" s="38">
        <f>G22*G23</f>
        <v>100</v>
      </c>
      <c r="H24" s="38">
        <f>H22*H23</f>
        <v>80</v>
      </c>
      <c r="I24" s="38">
        <f>I22*I23</f>
        <v>50</v>
      </c>
      <c r="J24" s="38">
        <f>J23*J22</f>
        <v>80</v>
      </c>
      <c r="K24" s="38">
        <f t="shared" ref="K24:Q24" si="4">K22*K23</f>
        <v>100</v>
      </c>
      <c r="L24" s="38">
        <f t="shared" si="4"/>
        <v>100</v>
      </c>
      <c r="M24" s="38">
        <f t="shared" si="4"/>
        <v>80</v>
      </c>
      <c r="N24" s="38">
        <f t="shared" si="4"/>
        <v>150</v>
      </c>
      <c r="O24" s="38">
        <f t="shared" si="4"/>
        <v>80</v>
      </c>
      <c r="P24" s="38">
        <f t="shared" si="4"/>
        <v>50</v>
      </c>
      <c r="Q24" s="69">
        <f t="shared" si="4"/>
        <v>1120</v>
      </c>
    </row>
    <row r="25" spans="1:17" ht="15.75" x14ac:dyDescent="0.25">
      <c r="B25" s="1"/>
      <c r="C25" s="22"/>
      <c r="D25" s="26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17.25" customHeight="1" x14ac:dyDescent="0.35">
      <c r="A26" s="75" t="s">
        <v>72</v>
      </c>
      <c r="B26" s="75"/>
      <c r="C26" s="75"/>
      <c r="D26" s="22"/>
      <c r="E26" s="38">
        <f t="shared" ref="E26:K26" si="5">E8+E12+E16+E20+E24</f>
        <v>5125</v>
      </c>
      <c r="F26" s="38">
        <f t="shared" si="5"/>
        <v>5700</v>
      </c>
      <c r="G26" s="38">
        <f t="shared" si="5"/>
        <v>4465</v>
      </c>
      <c r="H26" s="38">
        <f t="shared" si="5"/>
        <v>5330</v>
      </c>
      <c r="I26" s="38">
        <f t="shared" si="5"/>
        <v>5245</v>
      </c>
      <c r="J26" s="38">
        <f t="shared" si="5"/>
        <v>2555</v>
      </c>
      <c r="K26" s="38">
        <f t="shared" si="5"/>
        <v>5875</v>
      </c>
      <c r="L26" s="38">
        <f t="shared" ref="L26:Q26" si="6">L8+L12+L16+L20+L24</f>
        <v>4430</v>
      </c>
      <c r="M26" s="38">
        <f t="shared" si="6"/>
        <v>4560</v>
      </c>
      <c r="N26" s="38">
        <f t="shared" si="6"/>
        <v>4025</v>
      </c>
      <c r="O26" s="38">
        <f t="shared" si="6"/>
        <v>4460</v>
      </c>
      <c r="P26" s="38">
        <f t="shared" si="6"/>
        <v>2675</v>
      </c>
      <c r="Q26" s="39">
        <f t="shared" si="6"/>
        <v>54445</v>
      </c>
    </row>
    <row r="27" spans="1:17" x14ac:dyDescent="0.25">
      <c r="A27" s="22"/>
      <c r="C27" s="22"/>
      <c r="D27" s="2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25">
      <c r="A28" s="77"/>
      <c r="B28" s="77"/>
      <c r="C28" s="77"/>
      <c r="D28" s="36"/>
      <c r="E28" s="34" t="s">
        <v>29</v>
      </c>
      <c r="F28" s="34" t="s">
        <v>30</v>
      </c>
      <c r="G28" s="34" t="s">
        <v>30</v>
      </c>
      <c r="H28" s="34" t="s">
        <v>30</v>
      </c>
      <c r="I28" s="34" t="s">
        <v>30</v>
      </c>
      <c r="J28" s="34" t="s">
        <v>30</v>
      </c>
      <c r="K28" s="34" t="s">
        <v>30</v>
      </c>
      <c r="L28" s="34" t="s">
        <v>30</v>
      </c>
      <c r="M28" s="34" t="s">
        <v>30</v>
      </c>
      <c r="N28" s="34" t="s">
        <v>30</v>
      </c>
      <c r="O28" s="34" t="s">
        <v>30</v>
      </c>
      <c r="P28" s="34" t="s">
        <v>30</v>
      </c>
      <c r="Q28" s="34" t="s">
        <v>30</v>
      </c>
    </row>
    <row r="29" spans="1:17" x14ac:dyDescent="0.25">
      <c r="A29" s="31" t="s">
        <v>32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 t="s">
        <v>33</v>
      </c>
      <c r="C31" s="22"/>
      <c r="D31" s="22"/>
      <c r="E31" s="37">
        <v>1800</v>
      </c>
      <c r="F31" s="37">
        <v>1800</v>
      </c>
      <c r="G31" s="37">
        <v>1800</v>
      </c>
      <c r="H31" s="37">
        <v>1800</v>
      </c>
      <c r="I31" s="37">
        <v>1800</v>
      </c>
      <c r="J31" s="37">
        <v>1800</v>
      </c>
      <c r="K31" s="37">
        <v>1800</v>
      </c>
      <c r="L31" s="37">
        <v>1800</v>
      </c>
      <c r="M31" s="37">
        <v>1800</v>
      </c>
      <c r="N31" s="37">
        <v>1800</v>
      </c>
      <c r="O31" s="37">
        <v>1800</v>
      </c>
      <c r="P31" s="37">
        <v>1800</v>
      </c>
      <c r="Q31" s="38">
        <f>SUM(E31:P31)</f>
        <v>21600</v>
      </c>
    </row>
    <row r="32" spans="1:17" x14ac:dyDescent="0.25">
      <c r="A32" s="22"/>
      <c r="B32" s="22" t="s">
        <v>34</v>
      </c>
      <c r="C32" s="22"/>
      <c r="D32" s="22"/>
      <c r="E32" s="37">
        <v>200</v>
      </c>
      <c r="F32" s="37">
        <v>200</v>
      </c>
      <c r="G32" s="37">
        <v>200</v>
      </c>
      <c r="H32" s="37">
        <v>200</v>
      </c>
      <c r="I32" s="37">
        <v>200</v>
      </c>
      <c r="J32" s="37">
        <v>200</v>
      </c>
      <c r="K32" s="37">
        <v>200</v>
      </c>
      <c r="L32" s="37">
        <v>200</v>
      </c>
      <c r="M32" s="37">
        <v>200</v>
      </c>
      <c r="N32" s="37">
        <v>200</v>
      </c>
      <c r="O32" s="37">
        <v>200</v>
      </c>
      <c r="P32" s="37">
        <v>200</v>
      </c>
      <c r="Q32" s="38">
        <f>SUM(E32:P32)</f>
        <v>2400</v>
      </c>
    </row>
    <row r="33" spans="1:28" x14ac:dyDescent="0.25">
      <c r="A33" s="22"/>
      <c r="B33" s="22" t="s">
        <v>35</v>
      </c>
      <c r="C33" s="22"/>
      <c r="D33" s="22"/>
      <c r="E33" s="37">
        <v>100</v>
      </c>
      <c r="F33" s="37">
        <v>100</v>
      </c>
      <c r="G33" s="37">
        <v>100</v>
      </c>
      <c r="H33" s="37">
        <v>100</v>
      </c>
      <c r="I33" s="37">
        <v>100</v>
      </c>
      <c r="J33" s="37">
        <v>100</v>
      </c>
      <c r="K33" s="37">
        <v>100</v>
      </c>
      <c r="L33" s="37">
        <v>100</v>
      </c>
      <c r="M33" s="37">
        <v>100</v>
      </c>
      <c r="N33" s="37">
        <v>100</v>
      </c>
      <c r="O33" s="37">
        <v>100</v>
      </c>
      <c r="P33" s="37">
        <v>100</v>
      </c>
      <c r="Q33" s="38">
        <f>SUM(E33:P33)</f>
        <v>1200</v>
      </c>
    </row>
    <row r="34" spans="1:28" x14ac:dyDescent="0.25">
      <c r="A34" s="22"/>
      <c r="B34" s="22" t="s">
        <v>69</v>
      </c>
      <c r="C34" s="22"/>
      <c r="D34" s="22"/>
      <c r="E34" s="37">
        <v>55.56</v>
      </c>
      <c r="F34" s="37">
        <v>55.56</v>
      </c>
      <c r="G34" s="37">
        <v>55.56</v>
      </c>
      <c r="H34" s="37">
        <v>55.56</v>
      </c>
      <c r="I34" s="37">
        <v>55.56</v>
      </c>
      <c r="J34" s="37">
        <v>55.56</v>
      </c>
      <c r="K34" s="37">
        <v>55.56</v>
      </c>
      <c r="L34" s="37">
        <v>55.56</v>
      </c>
      <c r="M34" s="37">
        <v>55.56</v>
      </c>
      <c r="N34" s="37">
        <v>55.56</v>
      </c>
      <c r="O34" s="37">
        <v>55.56</v>
      </c>
      <c r="P34" s="37">
        <v>55.5</v>
      </c>
      <c r="Q34" s="38">
        <f>SUM(E34:P34)</f>
        <v>666.66000000000008</v>
      </c>
    </row>
    <row r="35" spans="1:28" ht="17.25" x14ac:dyDescent="0.4">
      <c r="A35" s="22"/>
      <c r="B35" s="22" t="s">
        <v>71</v>
      </c>
      <c r="C35" s="22"/>
      <c r="D35" s="22"/>
      <c r="E35" s="54">
        <v>45</v>
      </c>
      <c r="F35" s="54"/>
      <c r="G35" s="54">
        <v>45</v>
      </c>
      <c r="H35" s="62"/>
      <c r="I35" s="54">
        <v>45</v>
      </c>
      <c r="J35" s="54"/>
      <c r="K35" s="54">
        <v>45</v>
      </c>
      <c r="L35" s="54"/>
      <c r="M35" s="54">
        <v>45</v>
      </c>
      <c r="N35" s="54"/>
      <c r="O35" s="54">
        <v>45</v>
      </c>
      <c r="P35" s="54"/>
      <c r="Q35" s="68">
        <f>SUM(E35:P35)</f>
        <v>270</v>
      </c>
    </row>
    <row r="36" spans="1:28" x14ac:dyDescent="0.25">
      <c r="A36" s="22"/>
      <c r="B36" s="22"/>
      <c r="C36" s="22"/>
      <c r="D36" s="2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28" ht="16.5" x14ac:dyDescent="0.35">
      <c r="A37" s="74" t="s">
        <v>36</v>
      </c>
      <c r="B37" s="74"/>
      <c r="C37" s="74"/>
      <c r="D37" s="22"/>
      <c r="E37" s="38">
        <f t="shared" ref="E37:Q37" si="7">SUM(E31:E36)</f>
        <v>2200.56</v>
      </c>
      <c r="F37" s="38">
        <f t="shared" si="7"/>
        <v>2155.56</v>
      </c>
      <c r="G37" s="38">
        <f t="shared" si="7"/>
        <v>2200.56</v>
      </c>
      <c r="H37" s="38">
        <f t="shared" si="7"/>
        <v>2155.56</v>
      </c>
      <c r="I37" s="38">
        <f t="shared" si="7"/>
        <v>2200.56</v>
      </c>
      <c r="J37" s="38">
        <f t="shared" si="7"/>
        <v>2155.56</v>
      </c>
      <c r="K37" s="38">
        <f t="shared" si="7"/>
        <v>2200.56</v>
      </c>
      <c r="L37" s="38">
        <f t="shared" si="7"/>
        <v>2155.56</v>
      </c>
      <c r="M37" s="38">
        <f t="shared" si="7"/>
        <v>2200.56</v>
      </c>
      <c r="N37" s="38">
        <f t="shared" si="7"/>
        <v>2155.56</v>
      </c>
      <c r="O37" s="38">
        <f t="shared" si="7"/>
        <v>2200.56</v>
      </c>
      <c r="P37" s="38">
        <f t="shared" si="7"/>
        <v>2155.5</v>
      </c>
      <c r="Q37" s="39">
        <f t="shared" si="7"/>
        <v>26136.66</v>
      </c>
    </row>
    <row r="38" spans="1:28" x14ac:dyDescent="0.25">
      <c r="A38" s="41"/>
      <c r="B38" s="41"/>
      <c r="C38" s="41"/>
      <c r="D38" s="22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28" x14ac:dyDescent="0.25">
      <c r="A39" s="41" t="s">
        <v>73</v>
      </c>
      <c r="B39" s="41"/>
      <c r="C39" s="41"/>
      <c r="D39" s="2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28" x14ac:dyDescent="0.25">
      <c r="A40" s="41"/>
      <c r="B40" s="64" t="s">
        <v>74</v>
      </c>
      <c r="C40" s="41"/>
      <c r="D40" s="22"/>
      <c r="E40" s="38">
        <v>7000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f>SUM(E40:P40)</f>
        <v>7000</v>
      </c>
    </row>
    <row r="41" spans="1:28" x14ac:dyDescent="0.25">
      <c r="A41" s="41"/>
      <c r="B41" s="64"/>
      <c r="C41" s="41"/>
      <c r="D41" s="2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28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28" x14ac:dyDescent="0.25">
      <c r="A43" s="75" t="s">
        <v>70</v>
      </c>
      <c r="B43" s="7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28" x14ac:dyDescent="0.25">
      <c r="A44" s="42"/>
      <c r="B44" s="35" t="s">
        <v>75</v>
      </c>
      <c r="C44" s="22"/>
      <c r="D44" s="22"/>
      <c r="E44" s="37">
        <v>-55.56</v>
      </c>
      <c r="F44" s="37">
        <v>-55.56</v>
      </c>
      <c r="G44" s="37">
        <v>-55.56</v>
      </c>
      <c r="H44" s="37">
        <v>-55.56</v>
      </c>
      <c r="I44" s="37">
        <v>-55.56</v>
      </c>
      <c r="J44" s="37">
        <v>-55.56</v>
      </c>
      <c r="K44" s="37">
        <v>-55.56</v>
      </c>
      <c r="L44" s="37">
        <v>-55.56</v>
      </c>
      <c r="M44" s="37">
        <v>-55.56</v>
      </c>
      <c r="N44" s="37">
        <v>-55.56</v>
      </c>
      <c r="O44" s="37">
        <v>-55.56</v>
      </c>
      <c r="P44" s="37">
        <v>-55.5</v>
      </c>
      <c r="Q44" s="38">
        <f>SUM(E44:P44)</f>
        <v>-666.66000000000008</v>
      </c>
    </row>
    <row r="45" spans="1:28" x14ac:dyDescent="0.25">
      <c r="A45" s="22"/>
      <c r="B45" s="22"/>
      <c r="C45" s="22"/>
      <c r="D45" s="22"/>
      <c r="Q45" s="63"/>
    </row>
    <row r="46" spans="1:28" x14ac:dyDescent="0.25">
      <c r="A46" s="75" t="s">
        <v>37</v>
      </c>
      <c r="B46" s="75"/>
      <c r="C46" s="75"/>
      <c r="E46" s="5">
        <f>E26-E37+E40-E44</f>
        <v>9980</v>
      </c>
      <c r="F46" s="5">
        <f t="shared" ref="F46:P46" si="8">F26-F37-F44</f>
        <v>3600</v>
      </c>
      <c r="G46" s="5">
        <f t="shared" si="8"/>
        <v>2320</v>
      </c>
      <c r="H46" s="5">
        <f t="shared" si="8"/>
        <v>3230</v>
      </c>
      <c r="I46" s="5">
        <f t="shared" si="8"/>
        <v>3100</v>
      </c>
      <c r="J46" s="5">
        <f t="shared" si="8"/>
        <v>455.00000000000006</v>
      </c>
      <c r="K46" s="5">
        <f t="shared" si="8"/>
        <v>3730</v>
      </c>
      <c r="L46" s="37">
        <f t="shared" si="8"/>
        <v>2330</v>
      </c>
      <c r="M46" s="37">
        <f t="shared" si="8"/>
        <v>2415</v>
      </c>
      <c r="N46" s="37">
        <f t="shared" si="8"/>
        <v>1925</v>
      </c>
      <c r="O46" s="37">
        <f t="shared" si="8"/>
        <v>2315</v>
      </c>
      <c r="P46" s="37">
        <f t="shared" si="8"/>
        <v>575</v>
      </c>
      <c r="Q46" s="38">
        <f>Q26-Q37+Q40-Q44</f>
        <v>35975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x14ac:dyDescent="0.25">
      <c r="A47" s="42"/>
      <c r="B47" s="42"/>
      <c r="C47" s="4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x14ac:dyDescent="0.25">
      <c r="A48" s="42"/>
      <c r="B48" s="42"/>
      <c r="C48" s="42"/>
      <c r="L48" s="22"/>
      <c r="M48" s="22"/>
      <c r="N48" s="22"/>
      <c r="O48" s="22"/>
      <c r="P48" s="22"/>
      <c r="Q48" s="38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35" x14ac:dyDescent="0.25">
      <c r="A49" s="75" t="s">
        <v>38</v>
      </c>
      <c r="B49" s="75"/>
      <c r="C49" s="75"/>
      <c r="E49" s="43">
        <f t="shared" ref="E49:P49" si="9">E46</f>
        <v>9980</v>
      </c>
      <c r="F49" s="43">
        <f t="shared" si="9"/>
        <v>3600</v>
      </c>
      <c r="G49" s="43">
        <f t="shared" si="9"/>
        <v>2320</v>
      </c>
      <c r="H49" s="43">
        <f t="shared" si="9"/>
        <v>3230</v>
      </c>
      <c r="I49" s="43">
        <f t="shared" si="9"/>
        <v>3100</v>
      </c>
      <c r="J49" s="43">
        <f t="shared" si="9"/>
        <v>455.00000000000006</v>
      </c>
      <c r="K49" s="43">
        <f t="shared" si="9"/>
        <v>3730</v>
      </c>
      <c r="L49" s="38">
        <f t="shared" si="9"/>
        <v>2330</v>
      </c>
      <c r="M49" s="38">
        <f t="shared" si="9"/>
        <v>2415</v>
      </c>
      <c r="N49" s="38">
        <f t="shared" si="9"/>
        <v>1925</v>
      </c>
      <c r="O49" s="38">
        <f t="shared" si="9"/>
        <v>2315</v>
      </c>
      <c r="P49" s="38">
        <f t="shared" si="9"/>
        <v>575</v>
      </c>
      <c r="Q49" s="38">
        <f>Q46-Q45</f>
        <v>35975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:35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5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5" x14ac:dyDescent="0.25">
      <c r="A52" s="22"/>
      <c r="B52" s="22"/>
      <c r="C52" s="22"/>
      <c r="D52" s="22"/>
      <c r="E52" s="22"/>
      <c r="F52" s="22"/>
      <c r="G52" s="22"/>
      <c r="H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5" x14ac:dyDescent="0.25">
      <c r="A53" s="22"/>
      <c r="B53" s="22"/>
      <c r="C53" s="22"/>
      <c r="D53" s="22"/>
      <c r="E53" s="22"/>
      <c r="F53" s="22"/>
      <c r="G53" s="22"/>
      <c r="H53" s="22"/>
    </row>
    <row r="54" spans="1:35" x14ac:dyDescent="0.25">
      <c r="A54" s="22"/>
      <c r="B54" s="22"/>
      <c r="C54" s="22"/>
      <c r="D54" s="22"/>
      <c r="E54" s="22"/>
      <c r="F54" s="22"/>
      <c r="G54" s="22"/>
      <c r="H54" s="22"/>
    </row>
    <row r="56" spans="1:35" x14ac:dyDescent="0.25"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64" spans="1:35" x14ac:dyDescent="0.25">
      <c r="A64" s="22"/>
      <c r="B64" s="22"/>
      <c r="C64" s="22"/>
      <c r="D64" s="22"/>
      <c r="E64" s="22"/>
      <c r="F64" s="22"/>
      <c r="G64" s="22"/>
      <c r="H64" s="22"/>
      <c r="W64" s="22"/>
      <c r="X64" s="22"/>
      <c r="Y64" s="22"/>
      <c r="Z64" s="22"/>
      <c r="AA64" s="22"/>
      <c r="AB64" s="22"/>
    </row>
    <row r="65" spans="1:31" x14ac:dyDescent="0.25">
      <c r="A65" s="22"/>
      <c r="B65" s="22"/>
      <c r="C65" s="22"/>
      <c r="D65" s="22"/>
      <c r="E65" s="22"/>
      <c r="F65" s="22"/>
      <c r="G65" s="22"/>
      <c r="H65" s="22"/>
      <c r="W65" s="22"/>
      <c r="X65" s="22"/>
      <c r="Y65" s="22"/>
      <c r="Z65" s="22"/>
      <c r="AA65" s="22"/>
      <c r="AB65" s="22"/>
    </row>
    <row r="66" spans="1:31" x14ac:dyDescent="0.25">
      <c r="A66" s="22"/>
      <c r="B66" s="22"/>
      <c r="C66" s="22"/>
      <c r="D66" s="22"/>
      <c r="E66" s="22"/>
      <c r="F66" s="22"/>
      <c r="G66" s="22"/>
      <c r="H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x14ac:dyDescent="0.25">
      <c r="A67" s="22"/>
      <c r="B67" s="22"/>
      <c r="C67" s="22"/>
      <c r="D67" s="22"/>
    </row>
    <row r="68" spans="1:3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3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31" x14ac:dyDescent="0.25">
      <c r="E70" s="22"/>
      <c r="F70" s="22"/>
      <c r="G70" s="22"/>
      <c r="H70" s="22"/>
      <c r="I70" s="22"/>
      <c r="J70" s="22"/>
      <c r="K70" s="22"/>
      <c r="L70" s="22"/>
      <c r="W70" s="22"/>
      <c r="X70" s="22"/>
      <c r="Y70" s="22"/>
      <c r="Z70" s="22"/>
    </row>
    <row r="71" spans="1:31" x14ac:dyDescent="0.25">
      <c r="E71" s="22"/>
      <c r="F71" s="22"/>
      <c r="G71" s="22"/>
      <c r="H71" s="22"/>
      <c r="I71" s="22"/>
      <c r="J71" s="22"/>
      <c r="K71" s="22"/>
      <c r="L71" s="22"/>
    </row>
    <row r="72" spans="1:31" x14ac:dyDescent="0.25">
      <c r="E72" s="22"/>
      <c r="F72" s="22"/>
      <c r="G72" s="22"/>
      <c r="H72" s="22"/>
      <c r="I72" s="22"/>
      <c r="J72" s="22"/>
      <c r="K72" s="22"/>
      <c r="L72" s="22"/>
    </row>
    <row r="75" spans="1:31" x14ac:dyDescent="0.25">
      <c r="A75" s="22"/>
      <c r="B75" s="22"/>
      <c r="C75" s="22"/>
      <c r="D75" s="22"/>
    </row>
    <row r="76" spans="1:3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31" x14ac:dyDescent="0.25">
      <c r="A77" s="22"/>
      <c r="B77" s="22"/>
      <c r="C77" s="22"/>
      <c r="D77" s="22"/>
    </row>
    <row r="78" spans="1:31" x14ac:dyDescent="0.25">
      <c r="W78" s="22"/>
      <c r="X78" s="22"/>
      <c r="Y78" s="22"/>
      <c r="Z78" s="22"/>
      <c r="AA78" s="22"/>
      <c r="AB78" s="22"/>
    </row>
    <row r="79" spans="1:31" x14ac:dyDescent="0.25">
      <c r="W79" s="22"/>
      <c r="X79" s="22"/>
      <c r="Y79" s="22"/>
      <c r="Z79" s="22"/>
      <c r="AA79" s="22"/>
      <c r="AB79" s="22"/>
    </row>
  </sheetData>
  <mergeCells count="12">
    <mergeCell ref="A49:C49"/>
    <mergeCell ref="A2:C2"/>
    <mergeCell ref="A6:C8"/>
    <mergeCell ref="A10:C12"/>
    <mergeCell ref="A14:C16"/>
    <mergeCell ref="A18:C20"/>
    <mergeCell ref="A22:C24"/>
    <mergeCell ref="A26:C26"/>
    <mergeCell ref="A28:C28"/>
    <mergeCell ref="A37:C37"/>
    <mergeCell ref="A43:B43"/>
    <mergeCell ref="A46:C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30" sqref="J30"/>
    </sheetView>
  </sheetViews>
  <sheetFormatPr defaultRowHeight="15" x14ac:dyDescent="0.25"/>
  <cols>
    <col min="1" max="1" width="33" customWidth="1"/>
    <col min="2" max="2" width="37.5703125" customWidth="1"/>
    <col min="3" max="3" width="11.42578125" customWidth="1"/>
    <col min="4" max="4" width="10.7109375" customWidth="1"/>
    <col min="5" max="5" width="11.85546875" customWidth="1"/>
    <col min="6" max="6" width="14" customWidth="1"/>
    <col min="7" max="7" width="12.85546875" customWidth="1"/>
    <col min="8" max="8" width="13.140625" customWidth="1"/>
    <col min="9" max="9" width="16.5703125" customWidth="1"/>
  </cols>
  <sheetData>
    <row r="1" spans="1:10" ht="15" customHeight="1" x14ac:dyDescent="0.25">
      <c r="A1" s="78" t="s">
        <v>47</v>
      </c>
      <c r="B1" s="78"/>
      <c r="C1" s="78"/>
      <c r="D1" s="78"/>
      <c r="E1" s="78"/>
      <c r="F1" s="78"/>
      <c r="G1" s="78"/>
      <c r="H1" s="78"/>
      <c r="I1" s="79"/>
      <c r="J1" s="61"/>
    </row>
    <row r="2" spans="1:10" ht="15" customHeight="1" x14ac:dyDescent="0.25">
      <c r="A2" s="78"/>
      <c r="B2" s="78"/>
      <c r="C2" s="78"/>
      <c r="D2" s="78"/>
      <c r="E2" s="78"/>
      <c r="F2" s="78"/>
      <c r="G2" s="78"/>
      <c r="H2" s="78"/>
      <c r="I2" s="79"/>
      <c r="J2" s="61"/>
    </row>
    <row r="3" spans="1:10" x14ac:dyDescent="0.25">
      <c r="A3" s="44"/>
      <c r="B3" s="44"/>
      <c r="C3" s="44"/>
      <c r="D3" s="44"/>
      <c r="E3" s="44"/>
      <c r="F3" s="44"/>
      <c r="G3" s="44"/>
      <c r="H3" s="44"/>
      <c r="I3" s="55"/>
      <c r="J3" s="61"/>
    </row>
    <row r="4" spans="1:10" x14ac:dyDescent="0.25">
      <c r="A4" s="44"/>
      <c r="B4" s="44"/>
      <c r="C4" s="44"/>
      <c r="D4" s="44"/>
      <c r="E4" s="44"/>
      <c r="F4" s="45" t="s">
        <v>50</v>
      </c>
      <c r="G4" s="45" t="s">
        <v>48</v>
      </c>
      <c r="H4" s="45" t="s">
        <v>49</v>
      </c>
      <c r="I4" s="56"/>
      <c r="J4" s="61"/>
    </row>
    <row r="5" spans="1:10" x14ac:dyDescent="0.25">
      <c r="A5" s="46" t="s">
        <v>51</v>
      </c>
      <c r="B5" s="44"/>
      <c r="C5" s="44"/>
      <c r="D5" s="44"/>
      <c r="E5" s="44"/>
      <c r="F5" s="44"/>
      <c r="G5" s="44"/>
      <c r="H5" s="44"/>
      <c r="I5" s="55"/>
      <c r="J5" s="61"/>
    </row>
    <row r="6" spans="1:10" x14ac:dyDescent="0.25">
      <c r="A6" s="44"/>
      <c r="B6" s="47" t="s">
        <v>58</v>
      </c>
      <c r="C6" s="47"/>
      <c r="D6" s="47"/>
      <c r="E6" s="47"/>
      <c r="F6" s="47">
        <v>22546.67</v>
      </c>
      <c r="G6" s="47">
        <v>12546.67</v>
      </c>
      <c r="H6" s="47">
        <v>19546.669999999998</v>
      </c>
      <c r="I6" s="57"/>
      <c r="J6" s="61"/>
    </row>
    <row r="7" spans="1:10" x14ac:dyDescent="0.25">
      <c r="A7" s="44"/>
      <c r="B7" s="44" t="s">
        <v>56</v>
      </c>
      <c r="C7" s="44"/>
      <c r="D7" s="44"/>
      <c r="E7" s="44"/>
      <c r="F7" s="47">
        <v>5100</v>
      </c>
      <c r="G7" s="47">
        <v>10100</v>
      </c>
      <c r="H7" s="47">
        <v>3100</v>
      </c>
      <c r="I7" s="57"/>
      <c r="J7" s="61"/>
    </row>
    <row r="8" spans="1:10" x14ac:dyDescent="0.25">
      <c r="A8" s="44"/>
      <c r="B8" s="44" t="s">
        <v>54</v>
      </c>
      <c r="C8" s="44"/>
      <c r="D8" s="44"/>
      <c r="E8" s="44"/>
      <c r="F8" s="47">
        <v>2000</v>
      </c>
      <c r="G8" s="47">
        <v>2000</v>
      </c>
      <c r="H8" s="47">
        <v>2000</v>
      </c>
      <c r="I8" s="57"/>
      <c r="J8" s="61"/>
    </row>
    <row r="9" spans="1:10" x14ac:dyDescent="0.25">
      <c r="A9" s="44"/>
      <c r="B9" s="44" t="s">
        <v>59</v>
      </c>
      <c r="C9" s="44"/>
      <c r="D9" s="44"/>
      <c r="E9" s="44"/>
      <c r="F9" s="47">
        <v>-666.66</v>
      </c>
      <c r="G9" s="47">
        <v>-666.66</v>
      </c>
      <c r="H9" s="47">
        <v>-666.68</v>
      </c>
      <c r="I9" s="57"/>
      <c r="J9" s="61"/>
    </row>
    <row r="10" spans="1:10" x14ac:dyDescent="0.25">
      <c r="A10" s="44"/>
      <c r="B10" s="44"/>
      <c r="C10" s="44"/>
      <c r="D10" s="44"/>
      <c r="E10" s="44"/>
      <c r="F10" s="47"/>
      <c r="G10" s="47"/>
      <c r="H10" s="47"/>
      <c r="I10" s="57"/>
      <c r="J10" s="61"/>
    </row>
    <row r="11" spans="1:10" ht="17.25" x14ac:dyDescent="0.4">
      <c r="A11" s="44"/>
      <c r="B11" s="46"/>
      <c r="C11" s="46"/>
      <c r="D11" s="46"/>
      <c r="E11" s="46"/>
      <c r="F11" s="48">
        <f>SUM(F6:F10)</f>
        <v>28980.01</v>
      </c>
      <c r="G11" s="48">
        <f>SUM(G6:G10)</f>
        <v>23980.01</v>
      </c>
      <c r="H11" s="48">
        <f>SUM(H6:H10)</f>
        <v>23979.989999999998</v>
      </c>
      <c r="I11" s="58"/>
      <c r="J11" s="61"/>
    </row>
    <row r="12" spans="1:10" ht="21" x14ac:dyDescent="0.45">
      <c r="A12" s="84" t="s">
        <v>52</v>
      </c>
      <c r="B12" s="44"/>
      <c r="C12" s="44"/>
      <c r="D12" s="44"/>
      <c r="E12" s="44"/>
      <c r="F12" s="44"/>
      <c r="G12" s="44"/>
      <c r="H12" s="44"/>
      <c r="I12" s="85">
        <f>F11+G11+H11</f>
        <v>76940.009999999995</v>
      </c>
      <c r="J12" s="61"/>
    </row>
    <row r="13" spans="1:10" x14ac:dyDescent="0.25">
      <c r="A13" s="44"/>
      <c r="B13" s="46"/>
      <c r="C13" s="46"/>
      <c r="D13" s="46"/>
      <c r="E13" s="46"/>
      <c r="F13" s="44"/>
      <c r="G13" s="44"/>
      <c r="H13" s="44"/>
      <c r="I13" s="55"/>
      <c r="J13" s="61"/>
    </row>
    <row r="14" spans="1:10" x14ac:dyDescent="0.25">
      <c r="A14" s="46" t="s">
        <v>53</v>
      </c>
      <c r="B14" s="44"/>
      <c r="C14" s="44"/>
      <c r="D14" s="44"/>
      <c r="E14" s="44"/>
      <c r="F14" s="46">
        <v>0</v>
      </c>
      <c r="G14" s="46">
        <v>0</v>
      </c>
      <c r="H14" s="46">
        <v>0</v>
      </c>
      <c r="I14" s="59">
        <v>0</v>
      </c>
      <c r="J14" s="61"/>
    </row>
    <row r="15" spans="1:10" x14ac:dyDescent="0.25">
      <c r="A15" s="44"/>
      <c r="B15" s="44"/>
      <c r="C15" s="44"/>
      <c r="D15" s="44"/>
      <c r="E15" s="44"/>
      <c r="F15" s="44"/>
      <c r="G15" s="44"/>
      <c r="H15" s="44"/>
      <c r="I15" s="55"/>
      <c r="J15" s="61"/>
    </row>
    <row r="16" spans="1:10" x14ac:dyDescent="0.25">
      <c r="A16" s="44"/>
      <c r="B16" s="44"/>
      <c r="C16" s="44"/>
      <c r="D16" s="44"/>
      <c r="E16" s="44"/>
      <c r="F16" s="44"/>
      <c r="G16" s="44"/>
      <c r="H16" s="44"/>
      <c r="I16" s="55"/>
      <c r="J16" s="61"/>
    </row>
    <row r="17" spans="1:10" x14ac:dyDescent="0.25">
      <c r="A17" s="46" t="s">
        <v>55</v>
      </c>
      <c r="B17" s="44"/>
      <c r="C17" s="44"/>
      <c r="D17" s="44"/>
      <c r="E17" s="44"/>
      <c r="F17" s="44"/>
      <c r="G17" s="44"/>
      <c r="H17" s="44"/>
      <c r="I17" s="55"/>
      <c r="J17" s="61"/>
    </row>
    <row r="18" spans="1:10" x14ac:dyDescent="0.25">
      <c r="A18" s="44"/>
      <c r="B18" s="44" t="s">
        <v>57</v>
      </c>
      <c r="C18" s="44"/>
      <c r="D18" s="44"/>
      <c r="E18" s="44"/>
      <c r="F18" s="54">
        <v>22646.67</v>
      </c>
      <c r="G18" s="54">
        <v>22646.67</v>
      </c>
      <c r="H18" s="54">
        <v>22646.67</v>
      </c>
      <c r="I18" s="60"/>
      <c r="J18" s="61"/>
    </row>
    <row r="19" spans="1:10" x14ac:dyDescent="0.25">
      <c r="A19" s="44"/>
      <c r="B19" s="44" t="s">
        <v>60</v>
      </c>
      <c r="C19" s="44"/>
      <c r="D19" s="44"/>
      <c r="E19" s="44"/>
      <c r="F19" s="47">
        <v>6333.34</v>
      </c>
      <c r="G19" s="47">
        <v>1333.34</v>
      </c>
      <c r="H19" s="47">
        <v>1333.32</v>
      </c>
      <c r="I19" s="55"/>
      <c r="J19" s="61"/>
    </row>
    <row r="20" spans="1:10" x14ac:dyDescent="0.25">
      <c r="A20" s="44"/>
      <c r="B20" s="44"/>
      <c r="C20" s="44"/>
      <c r="D20" s="44"/>
      <c r="E20" s="44"/>
      <c r="F20" s="44"/>
      <c r="G20" s="44"/>
      <c r="H20" s="44"/>
      <c r="I20" s="55"/>
      <c r="J20" s="61"/>
    </row>
    <row r="21" spans="1:10" x14ac:dyDescent="0.25">
      <c r="A21" s="44"/>
      <c r="B21" s="46" t="s">
        <v>61</v>
      </c>
      <c r="C21" s="44"/>
      <c r="D21" s="44"/>
      <c r="E21" s="44"/>
      <c r="F21" s="48">
        <f>SUM(F18:F20)</f>
        <v>28980.01</v>
      </c>
      <c r="G21" s="48">
        <f>SUM(G18:G20)</f>
        <v>23980.01</v>
      </c>
      <c r="H21" s="48">
        <f>SUM(H18:H20)</f>
        <v>23979.989999999998</v>
      </c>
      <c r="I21" s="60">
        <f>SUM(F21:H21)</f>
        <v>76940.009999999995</v>
      </c>
      <c r="J21" s="61"/>
    </row>
    <row r="22" spans="1:10" x14ac:dyDescent="0.25">
      <c r="A22" s="44"/>
      <c r="B22" s="44"/>
      <c r="C22" s="44"/>
      <c r="D22" s="44"/>
      <c r="E22" s="44"/>
      <c r="F22" s="44"/>
      <c r="G22" s="44"/>
      <c r="H22" s="44"/>
      <c r="I22" s="55"/>
      <c r="J22" s="61"/>
    </row>
    <row r="23" spans="1:10" ht="17.25" customHeight="1" x14ac:dyDescent="0.25">
      <c r="A23" s="80" t="s">
        <v>62</v>
      </c>
      <c r="B23" s="46"/>
      <c r="C23" s="44"/>
      <c r="D23" s="44"/>
      <c r="E23" s="44"/>
      <c r="F23" s="44"/>
      <c r="G23" s="44"/>
      <c r="H23" s="44"/>
      <c r="I23" s="82">
        <f>I21+I14</f>
        <v>76940.009999999995</v>
      </c>
      <c r="J23" s="61"/>
    </row>
    <row r="24" spans="1:10" x14ac:dyDescent="0.25">
      <c r="A24" s="81"/>
      <c r="B24" s="44"/>
      <c r="C24" s="44"/>
      <c r="D24" s="44"/>
      <c r="E24" s="44"/>
      <c r="F24" s="44"/>
      <c r="G24" s="44"/>
      <c r="H24" s="44"/>
      <c r="I24" s="83"/>
      <c r="J24" s="61"/>
    </row>
  </sheetData>
  <mergeCells count="3">
    <mergeCell ref="A1:I2"/>
    <mergeCell ref="A23:A24"/>
    <mergeCell ref="I23:I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up Cost</vt:lpstr>
      <vt:lpstr>Income Statement Year 1 </vt:lpstr>
      <vt:lpstr>Income Statement Year 2</vt:lpstr>
      <vt:lpstr>Income Statement Year 3</vt:lpstr>
      <vt:lpstr>Cashflow Year 1</vt:lpstr>
      <vt:lpstr>Cashflow Year 2</vt:lpstr>
      <vt:lpstr>Cashflow Year 3</vt:lpstr>
      <vt:lpstr>Balance sheet Year1-3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</dc:creator>
  <cp:lastModifiedBy>Rey</cp:lastModifiedBy>
  <dcterms:created xsi:type="dcterms:W3CDTF">2024-03-17T22:21:33Z</dcterms:created>
  <dcterms:modified xsi:type="dcterms:W3CDTF">2024-03-18T21:52:45Z</dcterms:modified>
</cp:coreProperties>
</file>